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945" tabRatio="601" activeTab="1"/>
  </bookViews>
  <sheets>
    <sheet name="DEFINE" sheetId="1" r:id="rId1"/>
    <sheet name="SITE INFO" sheetId="2" r:id="rId2"/>
    <sheet name="DATES" sheetId="3" r:id="rId3"/>
    <sheet name="DATES-2" sheetId="4" r:id="rId4"/>
    <sheet name="DATES-3" sheetId="5" r:id="rId5"/>
    <sheet name="DATES-4" sheetId="6" r:id="rId6"/>
    <sheet name="TSP" sheetId="7" r:id="rId7"/>
    <sheet name="Pb" sheetId="8" r:id="rId8"/>
    <sheet name="CO" sheetId="9" r:id="rId9"/>
    <sheet name="SO2" sheetId="10" r:id="rId10"/>
    <sheet name="NO2" sheetId="11" r:id="rId11"/>
    <sheet name="O3 1hr" sheetId="12" r:id="rId12"/>
    <sheet name="O3 8hr" sheetId="13" r:id="rId13"/>
    <sheet name="PM10" sheetId="14" r:id="rId14"/>
    <sheet name="PM2.5" sheetId="15" r:id="rId15"/>
    <sheet name="Rain" sheetId="16" r:id="rId16"/>
    <sheet name="SUM-1" sheetId="17" r:id="rId17"/>
    <sheet name="SUM-2" sheetId="18" r:id="rId18"/>
    <sheet name="SUM-3" sheetId="19" r:id="rId19"/>
    <sheet name="SUM-4" sheetId="20" r:id="rId20"/>
  </sheets>
  <definedNames>
    <definedName name="_xlnm.Print_Titles" localSheetId="2">'DATES'!$5:$5</definedName>
    <definedName name="_xlnm.Print_Titles" localSheetId="3">'DATES-2'!$5:$5</definedName>
    <definedName name="_xlnm.Print_Titles" localSheetId="4">'DATES-3'!$5:$5</definedName>
    <definedName name="_xlnm.Print_Titles" localSheetId="5">'DATES-4'!$5:$5</definedName>
  </definedNames>
  <calcPr fullCalcOnLoad="1"/>
</workbook>
</file>

<file path=xl/sharedStrings.xml><?xml version="1.0" encoding="utf-8"?>
<sst xmlns="http://schemas.openxmlformats.org/spreadsheetml/2006/main" count="2608" uniqueCount="534">
  <si>
    <t>SITE ID</t>
  </si>
  <si>
    <t>CITY</t>
  </si>
  <si>
    <t>COUNTY</t>
  </si>
  <si>
    <t>1ST</t>
  </si>
  <si>
    <t>2ND</t>
  </si>
  <si>
    <t>MEAN</t>
  </si>
  <si>
    <t>45-003-1001</t>
  </si>
  <si>
    <t>AIKEN</t>
  </si>
  <si>
    <t>BEECH ISLAND FIRE STATION</t>
  </si>
  <si>
    <t>BEAUFORT</t>
  </si>
  <si>
    <t>45-013-0007</t>
  </si>
  <si>
    <t>BEAUFORT KING STREET</t>
  </si>
  <si>
    <t>45-019-0003</t>
  </si>
  <si>
    <t>CHARLESTON</t>
  </si>
  <si>
    <t>JENKINS AV. FIRE STATION</t>
  </si>
  <si>
    <t>45-019-0046</t>
  </si>
  <si>
    <t>CAPE ROMAIN WILDLIFE REFUGE</t>
  </si>
  <si>
    <t>45-019-0047</t>
  </si>
  <si>
    <t>DILLON</t>
  </si>
  <si>
    <t>45-041-0001</t>
  </si>
  <si>
    <t>FLORENCE</t>
  </si>
  <si>
    <t>FLORENCE COUNTY HEALTH DEPT</t>
  </si>
  <si>
    <t>45-043-0002</t>
  </si>
  <si>
    <t>GEORGETOWN</t>
  </si>
  <si>
    <t>HOWARD HIGH SCHOOL</t>
  </si>
  <si>
    <t>45-043-0006</t>
  </si>
  <si>
    <t>GEORGETOWN CMS</t>
  </si>
  <si>
    <t>45-043-0007</t>
  </si>
  <si>
    <t>MARYVILLE POWER SUB STATION</t>
  </si>
  <si>
    <t>45-043-0009</t>
  </si>
  <si>
    <t>WINYAH</t>
  </si>
  <si>
    <t>45-045-0008</t>
  </si>
  <si>
    <t>GREENVILLE</t>
  </si>
  <si>
    <t>GREENVILLE HEALTH DEPT</t>
  </si>
  <si>
    <t>45-045-2002</t>
  </si>
  <si>
    <t>GREER</t>
  </si>
  <si>
    <t>45-047-0001</t>
  </si>
  <si>
    <t>GREENWOOD</t>
  </si>
  <si>
    <t>GREENWOOD COUNTY DSS</t>
  </si>
  <si>
    <t>45-047-0002</t>
  </si>
  <si>
    <t>45-049-0001</t>
  </si>
  <si>
    <t>HAMPTON</t>
  </si>
  <si>
    <t>HAMPTON I</t>
  </si>
  <si>
    <t>45-051-0002</t>
  </si>
  <si>
    <t>MYRTLE BEACH</t>
  </si>
  <si>
    <t>HORRY</t>
  </si>
  <si>
    <t>MYRTLE BEACH EQC OFFICE</t>
  </si>
  <si>
    <t>45-063-0005</t>
  </si>
  <si>
    <t>LEXINGTON</t>
  </si>
  <si>
    <t>45-063-1002</t>
  </si>
  <si>
    <t>CAYCE</t>
  </si>
  <si>
    <t>CAYCE FIRE STATION</t>
  </si>
  <si>
    <t>45-079-0006</t>
  </si>
  <si>
    <t>COLUMBIA</t>
  </si>
  <si>
    <t>RICHLAND</t>
  </si>
  <si>
    <t>45-079-0007</t>
  </si>
  <si>
    <t>45-083-0001</t>
  </si>
  <si>
    <t>SPARTANBURG</t>
  </si>
  <si>
    <t>SPARTANBURG CITY HALL</t>
  </si>
  <si>
    <t>45-091-0005</t>
  </si>
  <si>
    <t>ROCK HILL</t>
  </si>
  <si>
    <t>YORK</t>
  </si>
  <si>
    <t>MAXIMUM 24-HR VALUES</t>
  </si>
  <si>
    <t>SITE NAME</t>
  </si>
  <si>
    <t>ROCK HILL WATER FILTER PLANT</t>
  </si>
  <si>
    <t>1ST BAPTIST CHURCH ANNEX</t>
  </si>
  <si>
    <t xml:space="preserve">U S NAVAL BASE </t>
  </si>
  <si>
    <t>Total Suspended Particulate(TSP) - Ug/M3</t>
  </si>
  <si>
    <t>[Air quality standard = 75 Ug/M3 Annual Geom. Mean]</t>
  </si>
  <si>
    <t>45-019-0005</t>
  </si>
  <si>
    <t>ASHE STREET</t>
  </si>
  <si>
    <t>45-079-0020</t>
  </si>
  <si>
    <t>45-003-0003</t>
  </si>
  <si>
    <t>45-011-0001</t>
  </si>
  <si>
    <t>BARNWELL</t>
  </si>
  <si>
    <t>45-063-0008</t>
  </si>
  <si>
    <t>IRMO</t>
  </si>
  <si>
    <t>45-073-0001</t>
  </si>
  <si>
    <t>OCONEE</t>
  </si>
  <si>
    <t>45-079-1003</t>
  </si>
  <si>
    <t>JACKSON MIDDLE SCHOOL</t>
  </si>
  <si>
    <t>45-001-0001</t>
  </si>
  <si>
    <t>ABBEVILLE</t>
  </si>
  <si>
    <t>DUE WEST</t>
  </si>
  <si>
    <t>45-007-0003</t>
  </si>
  <si>
    <t>ANDERSON</t>
  </si>
  <si>
    <t>POWDERSVILLE</t>
  </si>
  <si>
    <t>45-015-0002</t>
  </si>
  <si>
    <t>BERKELEY</t>
  </si>
  <si>
    <t>BUSHY PARK PUMP</t>
  </si>
  <si>
    <t>45-019-0042</t>
  </si>
  <si>
    <t>U S ARMY RESERVE</t>
  </si>
  <si>
    <t>45-021-0002</t>
  </si>
  <si>
    <t>CHEROKEE</t>
  </si>
  <si>
    <t>45-023-0002</t>
  </si>
  <si>
    <t>CHESTER</t>
  </si>
  <si>
    <t>CHESTER AIRPORT</t>
  </si>
  <si>
    <t>45-029-0002</t>
  </si>
  <si>
    <t>COLLETON</t>
  </si>
  <si>
    <t>ASHTON</t>
  </si>
  <si>
    <t>45-031-0003</t>
  </si>
  <si>
    <t>DARLINGTON</t>
  </si>
  <si>
    <t>45-037-0001</t>
  </si>
  <si>
    <t>EDGEFIELD</t>
  </si>
  <si>
    <t>TRENTON</t>
  </si>
  <si>
    <t>45-077-0002</t>
  </si>
  <si>
    <t>CLEMSON</t>
  </si>
  <si>
    <t>PICKENS</t>
  </si>
  <si>
    <t>45-083-0009</t>
  </si>
  <si>
    <t>45-087-0001</t>
  </si>
  <si>
    <t>UNION</t>
  </si>
  <si>
    <t>DELTA</t>
  </si>
  <si>
    <t>45-089-0001</t>
  </si>
  <si>
    <t>INDIANTOWN</t>
  </si>
  <si>
    <t>45-091-0006</t>
  </si>
  <si>
    <t>WTD</t>
  </si>
  <si>
    <t>ARITH</t>
  </si>
  <si>
    <t>FAIRFIELD</t>
  </si>
  <si>
    <t>CAYCE CMS</t>
  </si>
  <si>
    <t>OLYMPIA</t>
  </si>
  <si>
    <t>45-079-0019</t>
  </si>
  <si>
    <t>BATES HOUSE (USC)</t>
  </si>
  <si>
    <t>SCDHEC PARKING LOT</t>
  </si>
  <si>
    <t>45-019-0048</t>
  </si>
  <si>
    <t>45-019-0049</t>
  </si>
  <si>
    <t>45-041-0002</t>
  </si>
  <si>
    <t>45-045-0009</t>
  </si>
  <si>
    <t>TAYLORS</t>
  </si>
  <si>
    <t>45-047-0003</t>
  </si>
  <si>
    <t>MERRYWOOD SCHOOL</t>
  </si>
  <si>
    <t>45-083-0010</t>
  </si>
  <si>
    <t>OBSV.</t>
  </si>
  <si>
    <t>1ST QUARTER</t>
  </si>
  <si>
    <t>2ND QUARTER</t>
  </si>
  <si>
    <t>3RD QUARTER</t>
  </si>
  <si>
    <t>4TH QUARTER</t>
  </si>
  <si>
    <t>Lead (PB) - Ug/M3</t>
  </si>
  <si>
    <t>OBS&gt; 35</t>
  </si>
  <si>
    <t>OBS&gt; 9</t>
  </si>
  <si>
    <t>MAX 1-HR</t>
  </si>
  <si>
    <t>MAX 8-HR</t>
  </si>
  <si>
    <t>Carbon Monoxide (CO)  -  PPM</t>
  </si>
  <si>
    <t>NORTH CHARLESTON</t>
  </si>
  <si>
    <t xml:space="preserve">BARNWELL CMS </t>
  </si>
  <si>
    <t>SEVEN OAKS RECREATIONAL CTR.</t>
  </si>
  <si>
    <t>MAX 1HR</t>
  </si>
  <si>
    <t xml:space="preserve">MEAN </t>
  </si>
  <si>
    <t>MAX 3HR</t>
  </si>
  <si>
    <t>OBS&gt; 0.50</t>
  </si>
  <si>
    <t>OBS&gt; 0.14</t>
  </si>
  <si>
    <t>MAX 24HR</t>
  </si>
  <si>
    <t>OBSV</t>
  </si>
  <si>
    <t>Sulfur Dioxide (SO2) - PPM</t>
  </si>
  <si>
    <t>[Air quality standard = .03 PPM Annual, .139 PPM 24hr, .494 PPM 3hr]</t>
  </si>
  <si>
    <t>Nitrogen Dioxide (NO2) - PPM</t>
  </si>
  <si>
    <t>[Air quality standard = .053 PPM Annual Mean]</t>
  </si>
  <si>
    <t>COWPENS NATIONAL BATTLE GROUND</t>
  </si>
  <si>
    <t>PEE DEE EXP. STATION</t>
  </si>
  <si>
    <t>ROUND MT. FIRE TOWER (LONG CREEK)</t>
  </si>
  <si>
    <t xml:space="preserve">CLEMSON CMS  </t>
  </si>
  <si>
    <t>SANDHILL</t>
  </si>
  <si>
    <t>NORTH SPARTANBURG FIRE STATION</t>
  </si>
  <si>
    <t>YORK CMS</t>
  </si>
  <si>
    <t>WILLIAMSBURG</t>
  </si>
  <si>
    <t>Ozone (O3) - PPM</t>
  </si>
  <si>
    <t>[Air quality standard = .125 PPM 1hr Daily Max]</t>
  </si>
  <si>
    <t>OBS&gt; 150</t>
  </si>
  <si>
    <t>* CONTINUOUS MONITOR</t>
  </si>
  <si>
    <t xml:space="preserve">PARKER FIRE STATION </t>
  </si>
  <si>
    <t>Particulate Matter (PM10) - Ug/M3</t>
  </si>
  <si>
    <t>[Air quality standard = 50 Ug/M3 Annual Mean, 150 Ug/M3 24hr]</t>
  </si>
  <si>
    <t>CHARLESTON FAA BEACON</t>
  </si>
  <si>
    <t>CHARLESTON PUBLIC WORKS</t>
  </si>
  <si>
    <t>H L SNEED MIDDLE SCHOOL</t>
  </si>
  <si>
    <t>WEST VIEW ELEMETARY SCHOOL</t>
  </si>
  <si>
    <t>[Air quality standard = 15 Ug/M3 Annual Mean, 65 Ug/M3 24hr]</t>
  </si>
  <si>
    <t>Particulate Matter (PM2.5) - Ug/M3</t>
  </si>
  <si>
    <t>OBS&gt; 65</t>
  </si>
  <si>
    <t>ANNUAL</t>
  </si>
  <si>
    <t xml:space="preserve">  1ST  </t>
  </si>
  <si>
    <t xml:space="preserve">  2ND  </t>
  </si>
  <si>
    <t xml:space="preserve">  3RD  </t>
  </si>
  <si>
    <t xml:space="preserve">  4TH  </t>
  </si>
  <si>
    <t xml:space="preserve">GEOM. </t>
  </si>
  <si>
    <t xml:space="preserve"> OBSV </t>
  </si>
  <si>
    <t>PARKLANE</t>
  </si>
  <si>
    <t>ENRIGHT (REX) ATHLETIC CENTER</t>
  </si>
  <si>
    <t xml:space="preserve">SALTECH </t>
  </si>
  <si>
    <t>PREMIER ROAD</t>
  </si>
  <si>
    <t>SC DEPT. PROBATION, PAROLE</t>
  </si>
  <si>
    <t xml:space="preserve">TAYLORS </t>
  </si>
  <si>
    <t xml:space="preserve">MEAN. </t>
  </si>
  <si>
    <t>Complete</t>
  </si>
  <si>
    <t>Acid Rain</t>
  </si>
  <si>
    <t xml:space="preserve"> OBSV. </t>
  </si>
  <si>
    <t>OBS&gt; .084</t>
  </si>
  <si>
    <t>OBS&gt; .124</t>
  </si>
  <si>
    <t xml:space="preserve"> 1993 </t>
  </si>
  <si>
    <t xml:space="preserve"> 1994 </t>
  </si>
  <si>
    <t xml:space="preserve"> 1995 </t>
  </si>
  <si>
    <t xml:space="preserve"> 1996 </t>
  </si>
  <si>
    <t xml:space="preserve"> 1997 </t>
  </si>
  <si>
    <t xml:space="preserve"> 1998 </t>
  </si>
  <si>
    <t xml:space="preserve"> 1999 </t>
  </si>
  <si>
    <t>PERIOD</t>
  </si>
  <si>
    <t>AVERAGE</t>
  </si>
  <si>
    <t>[Air quality standard = 1.5 Ug/M3 Quartly Mean]</t>
  </si>
  <si>
    <t xml:space="preserve">STATE HOSPITAL </t>
  </si>
  <si>
    <t>45-079-0021</t>
  </si>
  <si>
    <t>CONGAREE BLUFF</t>
  </si>
  <si>
    <t>* Relocated from CONGAREE SWAMP to CONGAREE BLUFF February, 2000</t>
  </si>
  <si>
    <t>45-025-0001</t>
  </si>
  <si>
    <t>CHESTERFIELD</t>
  </si>
  <si>
    <t>45-003-0004</t>
  </si>
  <si>
    <t>WAGENER DOT</t>
  </si>
  <si>
    <t>LAURENS COUNTY OFFICE COMPLEX</t>
  </si>
  <si>
    <t>LAURENS</t>
  </si>
  <si>
    <t>** Delta terminated on 04/03/01; Cape Romain taken over by outside contractor</t>
  </si>
  <si>
    <t xml:space="preserve">Land Use </t>
  </si>
  <si>
    <t>Location Setting</t>
  </si>
  <si>
    <t>Metropolitan Statistical Area Name</t>
  </si>
  <si>
    <t>Urban Area Name</t>
  </si>
  <si>
    <t>AGRICULTURAL</t>
  </si>
  <si>
    <t>RURAL</t>
  </si>
  <si>
    <t>NOT IN AN MSA</t>
  </si>
  <si>
    <t>NOT IN AN URBAN AREA</t>
  </si>
  <si>
    <t>RESIDENTIAL</t>
  </si>
  <si>
    <t>SUBURBAN</t>
  </si>
  <si>
    <t>AUGUSTA-AIKEN, GA-SC</t>
  </si>
  <si>
    <t>GREENVILLE-SPARTANBURG-ANDERSON, SC</t>
  </si>
  <si>
    <t>FOREST</t>
  </si>
  <si>
    <t>COMMERCIAL</t>
  </si>
  <si>
    <t>URBAN AND CENTER CITY</t>
  </si>
  <si>
    <t>INDUSTRIAL</t>
  </si>
  <si>
    <t>CHARLESTON-NORTH CHARLESTON, SC</t>
  </si>
  <si>
    <t>FLORENCE, SC</t>
  </si>
  <si>
    <t>45-045-1002</t>
  </si>
  <si>
    <t>MYRTLE BEACH, SC</t>
  </si>
  <si>
    <t>45-059-0001</t>
  </si>
  <si>
    <t>COLUMBIA, SC</t>
  </si>
  <si>
    <t>45-063-0009</t>
  </si>
  <si>
    <t>45-079-0014</t>
  </si>
  <si>
    <t>45-079-0018</t>
  </si>
  <si>
    <t>CHARLOTTE-GASTONIA-ROCK HILL, NC-SC</t>
  </si>
  <si>
    <t>State Wide Average =&gt;</t>
  </si>
  <si>
    <t>State Wide Maximums =&gt;</t>
  </si>
  <si>
    <t>SLAMS</t>
  </si>
  <si>
    <t>01</t>
  </si>
  <si>
    <t>AREA</t>
  </si>
  <si>
    <t>OTHER</t>
  </si>
  <si>
    <t>MOBILE</t>
  </si>
  <si>
    <t>COMPLETE</t>
  </si>
  <si>
    <t>MAXIMUM 1HR</t>
  </si>
  <si>
    <t>MAXIMUM 8HR</t>
  </si>
  <si>
    <t>3RD</t>
  </si>
  <si>
    <t>4TH</t>
  </si>
  <si>
    <t>PERCENTILE</t>
  </si>
  <si>
    <t>99TH</t>
  </si>
  <si>
    <t>MAXIMUM DAILY</t>
  </si>
  <si>
    <t>98TH</t>
  </si>
  <si>
    <t>Method Code</t>
  </si>
  <si>
    <t>Sample Collection Method</t>
  </si>
  <si>
    <t>Sample Analysis</t>
  </si>
  <si>
    <t>Recording Mode</t>
  </si>
  <si>
    <t>054</t>
  </si>
  <si>
    <t>INSTRUMENTAL</t>
  </si>
  <si>
    <t>NONDISPERSIVE INFRARED</t>
  </si>
  <si>
    <t>CONTINUOUS</t>
  </si>
  <si>
    <t>FLORENCE COUNTY HEALTH DEPT.</t>
  </si>
  <si>
    <t>GREENVILLE HEALTH DEPT.</t>
  </si>
  <si>
    <t>GREENWOOD COUNTY DEPT.</t>
  </si>
  <si>
    <t>SALTECH</t>
  </si>
  <si>
    <t xml:space="preserve">PARKLANE </t>
  </si>
  <si>
    <t xml:space="preserve">ROUND MT. FIRE TOWER (LONG CREEK) </t>
  </si>
  <si>
    <t>PARKLANE - STATE PARK HEALTH CTR.</t>
  </si>
  <si>
    <t>CONGAREE SWAMP NATIONAL MONUMENT*</t>
  </si>
  <si>
    <t>PARKLANE - STATE PARK HEALTH CTR</t>
  </si>
  <si>
    <t>U S NAVAL BASE</t>
  </si>
  <si>
    <t>MYRTLE BEACH EQC</t>
  </si>
  <si>
    <t>SEVEN OAKS RECREATIONAL CTR</t>
  </si>
  <si>
    <t>CAPE ROMAIN WILDLIFE REFUGE**</t>
  </si>
  <si>
    <t>CONGAREE BLUFF*</t>
  </si>
  <si>
    <t>DELTA**</t>
  </si>
  <si>
    <t>POWDERSVILLE*</t>
  </si>
  <si>
    <t>ASHTON*</t>
  </si>
  <si>
    <t>OLYMPIA*</t>
  </si>
  <si>
    <t>JENKINS AV. FIRE STATION*</t>
  </si>
  <si>
    <t>GEORGETOWN CMS*</t>
  </si>
  <si>
    <t>PARKER FIRE STATION*</t>
  </si>
  <si>
    <t>CAYCE CMS*</t>
  </si>
  <si>
    <t>[Air quality standard = .085 PPM 8hr Daily Average Max, .08 PPM 3 year 4th Maximum Average]</t>
  </si>
  <si>
    <t>3 year</t>
  </si>
  <si>
    <t>Average</t>
  </si>
  <si>
    <t>Monitor</t>
  </si>
  <si>
    <t>Type</t>
  </si>
  <si>
    <t>Measurement</t>
  </si>
  <si>
    <t>Scale</t>
  </si>
  <si>
    <t>Dominant</t>
  </si>
  <si>
    <t>Source</t>
  </si>
  <si>
    <t>Project</t>
  </si>
  <si>
    <t>Code</t>
  </si>
  <si>
    <t>HIGHEST CONCENTRATION</t>
  </si>
  <si>
    <t xml:space="preserve">Monitor </t>
  </si>
  <si>
    <t xml:space="preserve">Objective </t>
  </si>
  <si>
    <t>Elevation</t>
  </si>
  <si>
    <t>(meters)</t>
  </si>
  <si>
    <t>075</t>
  </si>
  <si>
    <t>ANDERSON DUSTFALL BUCKET</t>
  </si>
  <si>
    <t>GLASS ELECTRODE</t>
  </si>
  <si>
    <t>INTERMITTENT</t>
  </si>
  <si>
    <t>091</t>
  </si>
  <si>
    <t>HI-VOL</t>
  </si>
  <si>
    <t>GRAVIMETRIC</t>
  </si>
  <si>
    <t>092</t>
  </si>
  <si>
    <t>ATOMIC ABSORPTION</t>
  </si>
  <si>
    <t>020</t>
  </si>
  <si>
    <t>PULSED FLUORESCENT</t>
  </si>
  <si>
    <t>060</t>
  </si>
  <si>
    <t>074</t>
  </si>
  <si>
    <t>CHEMILUMINESCENCE</t>
  </si>
  <si>
    <t>047</t>
  </si>
  <si>
    <t>ULTRA VIOLET</t>
  </si>
  <si>
    <t>063</t>
  </si>
  <si>
    <t>HI-VOL SA/GMW-1200</t>
  </si>
  <si>
    <t>079</t>
  </si>
  <si>
    <t>INSTRUMENTAL-R&amp;P SA246B-INLET</t>
  </si>
  <si>
    <t>TEOM-GRAVIMETRIC</t>
  </si>
  <si>
    <t>118</t>
  </si>
  <si>
    <t>R &amp; P MODEL 2025 PM2.5 SEQUNTL</t>
  </si>
  <si>
    <t>702</t>
  </si>
  <si>
    <t>PM2.5 SCC w/Correction Factor</t>
  </si>
  <si>
    <t>TEOM Gravimetric 50 deg C</t>
  </si>
  <si>
    <t>750</t>
  </si>
  <si>
    <t>Andersen BAM w/PM2.5 SCC</t>
  </si>
  <si>
    <t>Beta Attenuation</t>
  </si>
  <si>
    <t>MIDDLE SCALE</t>
  </si>
  <si>
    <t>NEIGHBORHOOD</t>
  </si>
  <si>
    <t>02</t>
  </si>
  <si>
    <t>REGIONAL SCALE</t>
  </si>
  <si>
    <t>POINT</t>
  </si>
  <si>
    <t>04</t>
  </si>
  <si>
    <t>URBAN SCALE</t>
  </si>
  <si>
    <t>03</t>
  </si>
  <si>
    <t>NAMS</t>
  </si>
  <si>
    <t>05</t>
  </si>
  <si>
    <t>MICROSCALE</t>
  </si>
  <si>
    <t>POLLUTANT</t>
  </si>
  <si>
    <t>MONITORS</t>
  </si>
  <si>
    <t>TOTAL # OF</t>
  </si>
  <si>
    <t>EXCEEDANCES</t>
  </si>
  <si>
    <t>NAME</t>
  </si>
  <si>
    <t>Population</t>
  </si>
  <si>
    <t>001</t>
  </si>
  <si>
    <t>003</t>
  </si>
  <si>
    <t>ALLENDALE</t>
  </si>
  <si>
    <t>005</t>
  </si>
  <si>
    <t>007</t>
  </si>
  <si>
    <t>BAMBERG</t>
  </si>
  <si>
    <t>009</t>
  </si>
  <si>
    <t>011</t>
  </si>
  <si>
    <t>013</t>
  </si>
  <si>
    <t>015</t>
  </si>
  <si>
    <t>CALHOUN</t>
  </si>
  <si>
    <t>017</t>
  </si>
  <si>
    <t>019</t>
  </si>
  <si>
    <t>021</t>
  </si>
  <si>
    <t>023</t>
  </si>
  <si>
    <t>025</t>
  </si>
  <si>
    <t>CLARENDON</t>
  </si>
  <si>
    <t>027</t>
  </si>
  <si>
    <t>029</t>
  </si>
  <si>
    <t>031</t>
  </si>
  <si>
    <t>033</t>
  </si>
  <si>
    <t>DORCHESTER</t>
  </si>
  <si>
    <t>035</t>
  </si>
  <si>
    <t>037</t>
  </si>
  <si>
    <t>039</t>
  </si>
  <si>
    <t>041</t>
  </si>
  <si>
    <t>043</t>
  </si>
  <si>
    <t>045</t>
  </si>
  <si>
    <t>049</t>
  </si>
  <si>
    <t>051</t>
  </si>
  <si>
    <t>JASPER</t>
  </si>
  <si>
    <t>053</t>
  </si>
  <si>
    <t>KERSHAW</t>
  </si>
  <si>
    <t>055</t>
  </si>
  <si>
    <t>LANCASTER</t>
  </si>
  <si>
    <t>057</t>
  </si>
  <si>
    <t>059</t>
  </si>
  <si>
    <t>LEE</t>
  </si>
  <si>
    <t>061</t>
  </si>
  <si>
    <t>065</t>
  </si>
  <si>
    <t>MARION</t>
  </si>
  <si>
    <t>067</t>
  </si>
  <si>
    <t>MARLBORO</t>
  </si>
  <si>
    <t>069</t>
  </si>
  <si>
    <t>NEWBERRY</t>
  </si>
  <si>
    <t>071</t>
  </si>
  <si>
    <t>073</t>
  </si>
  <si>
    <t>ORANGEBURG</t>
  </si>
  <si>
    <t>077</t>
  </si>
  <si>
    <t>SALUDA</t>
  </si>
  <si>
    <t>081</t>
  </si>
  <si>
    <t>083</t>
  </si>
  <si>
    <t>SUMTER</t>
  </si>
  <si>
    <t>085</t>
  </si>
  <si>
    <t>087</t>
  </si>
  <si>
    <t>089</t>
  </si>
  <si>
    <t>CO</t>
  </si>
  <si>
    <t>SO2</t>
  </si>
  <si>
    <t>NO2</t>
  </si>
  <si>
    <t>PM10</t>
  </si>
  <si>
    <t>PM25</t>
  </si>
  <si>
    <t>ID</t>
  </si>
  <si>
    <t>N/A</t>
  </si>
  <si>
    <t>STATE TOTAL</t>
  </si>
  <si>
    <t>STATE/COUNTY POLLUTANT YEARLY SUMMERIES</t>
  </si>
  <si>
    <t>Number of monitors active during the year</t>
  </si>
  <si>
    <t>TSP</t>
  </si>
  <si>
    <t>South Carolina Active Monitoring Sites</t>
  </si>
  <si>
    <t>[General site information]</t>
  </si>
  <si>
    <t>SITE ID:</t>
  </si>
  <si>
    <t xml:space="preserve">45-ccc-ssss </t>
  </si>
  <si>
    <t>where 45 is the EPA state idenfication code, ccc is the county identification code and ssss is the site identification code within the county.</t>
  </si>
  <si>
    <t>MONITOR TYPE:</t>
  </si>
  <si>
    <t>National Air Monitoring Site</t>
  </si>
  <si>
    <t>State and Local Air Monitoring Site</t>
  </si>
  <si>
    <t>Air monitoring site for monitoring an industry</t>
  </si>
  <si>
    <t>A general codes that covers local complaints, special study monitoring, unclassified monitoring and the like</t>
  </si>
  <si>
    <t>PROJECT CODE:</t>
  </si>
  <si>
    <t>Population-oriented surveillance</t>
  </si>
  <si>
    <t>Source-oriented ambient surveillance</t>
  </si>
  <si>
    <t>Background surveillance</t>
  </si>
  <si>
    <t>Complaint investigation</t>
  </si>
  <si>
    <t>Special studies</t>
  </si>
  <si>
    <t>09</t>
  </si>
  <si>
    <t>Duplicate sampling</t>
  </si>
  <si>
    <t>MEASUREMENT SCALE:</t>
  </si>
  <si>
    <t>Several meters to 100 meters</t>
  </si>
  <si>
    <t>100 meters to 0.5 Kilometers</t>
  </si>
  <si>
    <t>0.5 Kilometers to 4.0 Kilometers</t>
  </si>
  <si>
    <t>UNBAN SCALE</t>
  </si>
  <si>
    <t>4.0 Kilometers to 50 Kilometers</t>
  </si>
  <si>
    <t>50 Kilometers to 100's of Kilometers</t>
  </si>
  <si>
    <t>WELFARE RELATED IMPACTS</t>
  </si>
  <si>
    <t>REGIONAL TRANSPORT</t>
  </si>
  <si>
    <t>GENERAL/BACKGROUND</t>
  </si>
  <si>
    <t>POPULATION EXPOSURE</t>
  </si>
  <si>
    <t>SOURCE ORIENTED</t>
  </si>
  <si>
    <t>MAX OZONE CONCENTRATION</t>
  </si>
  <si>
    <t>UPWIND BACKGROUND</t>
  </si>
  <si>
    <t>EXTREME DOWNWIND</t>
  </si>
  <si>
    <t>45-079-1001</t>
  </si>
  <si>
    <t>45-043-0010</t>
  </si>
  <si>
    <t>45-075-0002</t>
  </si>
  <si>
    <t>45-075-0003</t>
  </si>
  <si>
    <t>HOWARD HIGH SCHOOL #2</t>
  </si>
  <si>
    <t>BOYER</t>
  </si>
  <si>
    <t>SANDHILL EXPERIMENTAL STATION</t>
  </si>
  <si>
    <t>Latitude</t>
  </si>
  <si>
    <t>Longitude</t>
  </si>
  <si>
    <t>MONCKS CORNER</t>
  </si>
  <si>
    <t>Not in a MSA</t>
  </si>
  <si>
    <t>SUMTER COUNTY HEALTH DEPARTMENT</t>
  </si>
  <si>
    <t>SUMTER, SC</t>
  </si>
  <si>
    <t>45-085-0001</t>
  </si>
  <si>
    <t>*: CONTINUOUS MONITOR</t>
  </si>
  <si>
    <t>CLEMSON CMS*</t>
  </si>
  <si>
    <t>[Parameter Code = 12128]</t>
  </si>
  <si>
    <t>[Parameter Code = 11101]</t>
  </si>
  <si>
    <t>[Parameter Code = 42101]</t>
  </si>
  <si>
    <t>[Air quality standard = 35 PPM 1hr Max, 9 PPM 8hr Max]</t>
  </si>
  <si>
    <t>[Parameter Code = 42602]</t>
  </si>
  <si>
    <t>[Parameter Code = 42401]</t>
  </si>
  <si>
    <t>[Parameter Code = 44201]</t>
  </si>
  <si>
    <t>[Parameter Code = 81102]</t>
  </si>
  <si>
    <t>[Parameter Code = 88101]</t>
  </si>
  <si>
    <t>ND</t>
  </si>
  <si>
    <t>JENKINS AVE. FIRE STATION</t>
  </si>
  <si>
    <r>
      <t>ND</t>
    </r>
    <r>
      <rPr>
        <sz val="10"/>
        <rFont val="Arial"/>
        <family val="2"/>
      </rPr>
      <t>: Not enough data to calculate average or does not meet all the Federal Register Part 50 appendix I requirements.</t>
    </r>
  </si>
  <si>
    <r>
      <t>NOTE:</t>
    </r>
    <r>
      <rPr>
        <sz val="10"/>
        <rFont val="Arial"/>
        <family val="2"/>
      </rPr>
      <t xml:space="preserve"> Exceptional event data are included for this parameter.</t>
    </r>
  </si>
  <si>
    <t>South Carolina Active Monitors at a Site</t>
  </si>
  <si>
    <t>[Site and monitor established/ended dates information]</t>
  </si>
  <si>
    <t>Date Site</t>
  </si>
  <si>
    <t>Date Sampling</t>
  </si>
  <si>
    <t>Site Name</t>
  </si>
  <si>
    <t>Eastablished</t>
  </si>
  <si>
    <t>Terminated</t>
  </si>
  <si>
    <t>Parameter Name</t>
  </si>
  <si>
    <t>Begin</t>
  </si>
  <si>
    <t>Ended</t>
  </si>
  <si>
    <t>Ozone</t>
  </si>
  <si>
    <t>Nitrogen Dioxide</t>
  </si>
  <si>
    <t xml:space="preserve">Particulate Matter (PM10) </t>
  </si>
  <si>
    <t xml:space="preserve">Total Suspended Particulate </t>
  </si>
  <si>
    <t xml:space="preserve">Lead </t>
  </si>
  <si>
    <t xml:space="preserve">Particulate Matter (PM2.5) </t>
  </si>
  <si>
    <t>BARNWELL CMS</t>
  </si>
  <si>
    <t>Sulfur Dioxide</t>
  </si>
  <si>
    <t>BUSHY PARK PUMP STATION</t>
  </si>
  <si>
    <t>Carbon Monoxide</t>
  </si>
  <si>
    <t>Suspended Particulate (TSP)</t>
  </si>
  <si>
    <t>Lead (TSP)</t>
  </si>
  <si>
    <t>CLEMSON CMS</t>
  </si>
  <si>
    <t>STATE HOSPITAL</t>
  </si>
  <si>
    <r>
      <t>NOTE:</t>
    </r>
    <r>
      <rPr>
        <sz val="10"/>
        <rFont val="Arial"/>
        <family val="2"/>
      </rPr>
      <t xml:space="preserve"> Exceptional event data are included in this report.</t>
    </r>
  </si>
  <si>
    <t>DESIGN VALUES</t>
  </si>
  <si>
    <t>MAXIMUM</t>
  </si>
  <si>
    <t>VALUE</t>
  </si>
  <si>
    <t>DAILY</t>
  </si>
  <si>
    <t>Ozone (1hr)</t>
  </si>
  <si>
    <t>Ozone (8hr)</t>
  </si>
  <si>
    <t>Total number of active sites/monitors for 2002:</t>
  </si>
  <si>
    <t>Definitions</t>
  </si>
  <si>
    <t>OZONE</t>
  </si>
  <si>
    <t>PM2.5</t>
  </si>
  <si>
    <t>Summary Maximum values used &amp; units:</t>
  </si>
  <si>
    <t xml:space="preserve">24hr </t>
  </si>
  <si>
    <t>Ug/M3</t>
  </si>
  <si>
    <t>PPM</t>
  </si>
  <si>
    <t>Parameter</t>
  </si>
  <si>
    <t>Averaging period</t>
  </si>
  <si>
    <t>Units</t>
  </si>
  <si>
    <t>24hr (Daily)</t>
  </si>
  <si>
    <t>8hr running</t>
  </si>
  <si>
    <t>1hr &amp; 8hr running</t>
  </si>
  <si>
    <t>Units Defined</t>
  </si>
  <si>
    <t>Micrograms per cubic meter</t>
  </si>
  <si>
    <t>Parts per million</t>
  </si>
  <si>
    <t>MCCORMICK</t>
  </si>
  <si>
    <t>Avg Exp E</t>
  </si>
  <si>
    <t>Define:</t>
  </si>
  <si>
    <t>Average Expected Exceedance</t>
  </si>
  <si>
    <t xml:space="preserve">Ave Exp 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</si>
</sst>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mmmm\ d\,\ yyyy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"/>
  </numFmts>
  <fonts count="10">
    <font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/>
      <protection hidden="1" locked="0"/>
    </xf>
    <xf numFmtId="1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0" xfId="22" applyFont="1">
      <alignment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left" wrapText="1"/>
      <protection/>
    </xf>
    <xf numFmtId="49" fontId="0" fillId="0" borderId="0" xfId="22" applyNumberFormat="1" applyFont="1" applyAlignment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9" fontId="5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23" applyNumberFormat="1" applyFont="1" applyAlignment="1">
      <alignment horizontal="center"/>
    </xf>
    <xf numFmtId="166" fontId="0" fillId="0" borderId="0" xfId="23" applyNumberFormat="1" applyFont="1" applyAlignment="1">
      <alignment horizontal="center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17" applyNumberFormat="1" applyFont="1" applyFill="1" applyBorder="1" applyAlignment="1" applyProtection="1">
      <alignment/>
      <protection/>
    </xf>
    <xf numFmtId="0" fontId="5" fillId="0" borderId="0" xfId="17" applyNumberFormat="1" applyFont="1" applyFill="1" applyBorder="1" applyAlignment="1" applyProtection="1">
      <alignment horizontal="center"/>
      <protection/>
    </xf>
    <xf numFmtId="0" fontId="0" fillId="0" borderId="0" xfId="17" applyNumberFormat="1" applyFont="1" applyFill="1" applyBorder="1" applyAlignment="1" applyProtection="1">
      <alignment horizontal="center"/>
      <protection/>
    </xf>
    <xf numFmtId="168" fontId="0" fillId="0" borderId="0" xfId="17" applyNumberFormat="1" applyFont="1">
      <alignment/>
      <protection/>
    </xf>
    <xf numFmtId="0" fontId="0" fillId="0" borderId="0" xfId="17" applyNumberFormat="1" applyFont="1" applyFill="1" applyBorder="1" applyAlignment="1" applyProtection="1">
      <alignment horizontal="right"/>
      <protection/>
    </xf>
    <xf numFmtId="168" fontId="0" fillId="0" borderId="0" xfId="17" applyNumberFormat="1" applyFont="1" applyAlignment="1">
      <alignment horizontal="right"/>
      <protection/>
    </xf>
    <xf numFmtId="49" fontId="0" fillId="0" borderId="0" xfId="17" applyNumberFormat="1" applyFont="1">
      <alignment/>
      <protection/>
    </xf>
    <xf numFmtId="0" fontId="0" fillId="0" borderId="0" xfId="17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22" applyFont="1">
      <alignment/>
      <protection/>
    </xf>
    <xf numFmtId="0" fontId="4" fillId="0" borderId="0" xfId="22" applyFont="1" applyAlignment="1">
      <alignment horizontal="left" vertical="center"/>
      <protection/>
    </xf>
    <xf numFmtId="0" fontId="4" fillId="0" borderId="0" xfId="22" applyFont="1" applyAlignment="1">
      <alignment horizontal="center" vertical="center" wrapText="1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0" fillId="0" borderId="0" xfId="22" applyFont="1" applyAlignment="1">
      <alignment horizontal="left" wrapText="1"/>
      <protection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7" applyNumberFormat="1" applyFont="1" applyFill="1" applyBorder="1" applyAlignment="1" applyProtection="1">
      <alignment horizontal="center"/>
      <protection/>
    </xf>
    <xf numFmtId="0" fontId="3" fillId="0" borderId="0" xfId="17" applyNumberFormat="1" applyFont="1" applyFill="1" applyBorder="1" applyAlignment="1" applyProtection="1">
      <alignment horizontal="center"/>
      <protection/>
    </xf>
    <xf numFmtId="0" fontId="1" fillId="0" borderId="0" xfId="17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omma_site-Monitors_dates" xfId="17"/>
    <cellStyle name="Currency" xfId="18"/>
    <cellStyle name="Currency [0]" xfId="19"/>
    <cellStyle name="Followed Hyperlink" xfId="20"/>
    <cellStyle name="Hyperlink" xfId="21"/>
    <cellStyle name="Normal_Book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25">
      <selection activeCell="B34" sqref="B34"/>
    </sheetView>
  </sheetViews>
  <sheetFormatPr defaultColWidth="9.140625" defaultRowHeight="12.75"/>
  <cols>
    <col min="1" max="1" width="10.28125" style="60" customWidth="1"/>
    <col min="2" max="2" width="12.8515625" style="60" customWidth="1"/>
    <col min="3" max="3" width="17.421875" style="60" bestFit="1" customWidth="1"/>
    <col min="4" max="4" width="17.28125" style="60" customWidth="1"/>
    <col min="5" max="5" width="11.00390625" style="60" customWidth="1"/>
    <col min="6" max="6" width="12.7109375" style="60" customWidth="1"/>
    <col min="7" max="7" width="24.57421875" style="60" bestFit="1" customWidth="1"/>
    <col min="8" max="16384" width="10.28125" style="60" customWidth="1"/>
  </cols>
  <sheetData>
    <row r="1" spans="1:10" ht="15">
      <c r="A1" s="95" t="s">
        <v>513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2.75">
      <c r="A3" s="93" t="s">
        <v>421</v>
      </c>
      <c r="B3" s="93"/>
      <c r="C3" s="61" t="s">
        <v>422</v>
      </c>
      <c r="D3" s="96" t="s">
        <v>423</v>
      </c>
      <c r="E3" s="96"/>
      <c r="F3" s="96"/>
      <c r="G3" s="96"/>
      <c r="H3" s="96"/>
      <c r="I3" s="96"/>
      <c r="J3" s="96"/>
    </row>
    <row r="4" spans="3:10" ht="12.75">
      <c r="C4" s="62"/>
      <c r="D4" s="96"/>
      <c r="E4" s="96"/>
      <c r="F4" s="96"/>
      <c r="G4" s="96"/>
      <c r="H4" s="96"/>
      <c r="I4" s="96"/>
      <c r="J4" s="96"/>
    </row>
    <row r="6" spans="1:4" ht="12.75">
      <c r="A6" s="93" t="s">
        <v>424</v>
      </c>
      <c r="B6" s="93"/>
      <c r="C6" s="60" t="s">
        <v>343</v>
      </c>
      <c r="D6" s="60" t="s">
        <v>425</v>
      </c>
    </row>
    <row r="7" spans="1:4" ht="12.75">
      <c r="A7" s="61"/>
      <c r="B7" s="61"/>
      <c r="C7" s="60" t="s">
        <v>246</v>
      </c>
      <c r="D7" s="60" t="s">
        <v>426</v>
      </c>
    </row>
    <row r="8" spans="3:4" ht="12.75">
      <c r="C8" s="60" t="s">
        <v>233</v>
      </c>
      <c r="D8" s="60" t="s">
        <v>427</v>
      </c>
    </row>
    <row r="9" spans="3:10" ht="12.75">
      <c r="C9" s="60" t="s">
        <v>249</v>
      </c>
      <c r="D9" s="96" t="s">
        <v>428</v>
      </c>
      <c r="E9" s="96"/>
      <c r="F9" s="96"/>
      <c r="G9" s="96"/>
      <c r="H9" s="96"/>
      <c r="I9" s="96"/>
      <c r="J9" s="96"/>
    </row>
    <row r="10" spans="4:10" ht="12.75">
      <c r="D10" s="96"/>
      <c r="E10" s="96"/>
      <c r="F10" s="96"/>
      <c r="G10" s="96"/>
      <c r="H10" s="96"/>
      <c r="I10" s="96"/>
      <c r="J10" s="96"/>
    </row>
    <row r="12" spans="1:4" ht="12.75">
      <c r="A12" s="93" t="s">
        <v>429</v>
      </c>
      <c r="B12" s="93"/>
      <c r="C12" s="63" t="s">
        <v>247</v>
      </c>
      <c r="D12" s="60" t="s">
        <v>430</v>
      </c>
    </row>
    <row r="13" spans="3:4" ht="12.75">
      <c r="C13" s="63" t="s">
        <v>337</v>
      </c>
      <c r="D13" s="60" t="s">
        <v>431</v>
      </c>
    </row>
    <row r="14" spans="3:4" ht="12.75">
      <c r="C14" s="63" t="s">
        <v>342</v>
      </c>
      <c r="D14" s="60" t="s">
        <v>432</v>
      </c>
    </row>
    <row r="15" spans="3:4" ht="12.75">
      <c r="C15" s="63" t="s">
        <v>340</v>
      </c>
      <c r="D15" s="60" t="s">
        <v>433</v>
      </c>
    </row>
    <row r="16" spans="3:4" ht="12.75">
      <c r="C16" s="63" t="s">
        <v>344</v>
      </c>
      <c r="D16" s="60" t="s">
        <v>434</v>
      </c>
    </row>
    <row r="17" spans="3:4" ht="12.75">
      <c r="C17" s="63" t="s">
        <v>435</v>
      </c>
      <c r="D17" s="60" t="s">
        <v>436</v>
      </c>
    </row>
    <row r="19" spans="1:4" ht="12.75">
      <c r="A19" s="94" t="s">
        <v>437</v>
      </c>
      <c r="B19" s="94"/>
      <c r="C19" s="63" t="s">
        <v>345</v>
      </c>
      <c r="D19" s="60" t="s">
        <v>438</v>
      </c>
    </row>
    <row r="20" spans="3:4" ht="12.75">
      <c r="C20" s="63" t="s">
        <v>335</v>
      </c>
      <c r="D20" s="60" t="s">
        <v>439</v>
      </c>
    </row>
    <row r="21" spans="3:4" ht="12.75">
      <c r="C21" s="63" t="s">
        <v>336</v>
      </c>
      <c r="D21" s="60" t="s">
        <v>440</v>
      </c>
    </row>
    <row r="22" spans="3:4" ht="12.75">
      <c r="C22" s="63" t="s">
        <v>441</v>
      </c>
      <c r="D22" s="60" t="s">
        <v>442</v>
      </c>
    </row>
    <row r="23" spans="3:4" ht="12.75">
      <c r="C23" s="63" t="s">
        <v>338</v>
      </c>
      <c r="D23" s="60" t="s">
        <v>443</v>
      </c>
    </row>
    <row r="25" spans="1:6" ht="26.25" customHeight="1">
      <c r="A25" s="92" t="s">
        <v>516</v>
      </c>
      <c r="B25" s="92"/>
      <c r="C25" s="91" t="s">
        <v>520</v>
      </c>
      <c r="D25" s="91" t="s">
        <v>521</v>
      </c>
      <c r="E25" s="91" t="s">
        <v>522</v>
      </c>
      <c r="F25" s="91" t="s">
        <v>526</v>
      </c>
    </row>
    <row r="26" spans="2:6" ht="12.75">
      <c r="B26" s="90"/>
      <c r="C26" s="61" t="s">
        <v>418</v>
      </c>
      <c r="D26" s="61" t="s">
        <v>523</v>
      </c>
      <c r="E26" s="61" t="s">
        <v>518</v>
      </c>
      <c r="F26" s="61" t="s">
        <v>527</v>
      </c>
    </row>
    <row r="27" spans="3:6" ht="12.75">
      <c r="C27" s="61" t="s">
        <v>408</v>
      </c>
      <c r="D27" s="61" t="s">
        <v>524</v>
      </c>
      <c r="E27" s="61" t="s">
        <v>519</v>
      </c>
      <c r="F27" s="61" t="s">
        <v>528</v>
      </c>
    </row>
    <row r="28" spans="3:6" ht="12.75">
      <c r="C28" s="61" t="s">
        <v>409</v>
      </c>
      <c r="D28" s="61" t="s">
        <v>517</v>
      </c>
      <c r="E28" s="61" t="s">
        <v>519</v>
      </c>
      <c r="F28" s="61"/>
    </row>
    <row r="29" spans="3:6" ht="12.75">
      <c r="C29" s="61" t="s">
        <v>410</v>
      </c>
      <c r="D29" s="61" t="s">
        <v>517</v>
      </c>
      <c r="E29" s="61" t="s">
        <v>519</v>
      </c>
      <c r="F29" s="61"/>
    </row>
    <row r="30" spans="3:6" ht="12.75">
      <c r="C30" s="61" t="s">
        <v>514</v>
      </c>
      <c r="D30" s="61" t="s">
        <v>525</v>
      </c>
      <c r="E30" s="61" t="s">
        <v>519</v>
      </c>
      <c r="F30" s="61"/>
    </row>
    <row r="31" spans="3:6" ht="12.75">
      <c r="C31" s="61" t="s">
        <v>411</v>
      </c>
      <c r="D31" s="61" t="s">
        <v>523</v>
      </c>
      <c r="E31" s="61" t="s">
        <v>518</v>
      </c>
      <c r="F31" s="61"/>
    </row>
    <row r="32" spans="3:6" ht="12.75">
      <c r="C32" s="61" t="s">
        <v>515</v>
      </c>
      <c r="D32" s="61" t="s">
        <v>523</v>
      </c>
      <c r="E32" s="61" t="s">
        <v>518</v>
      </c>
      <c r="F32" s="61"/>
    </row>
    <row r="34" spans="1:4" ht="12.75">
      <c r="A34" s="90" t="s">
        <v>531</v>
      </c>
      <c r="C34" s="60" t="s">
        <v>533</v>
      </c>
      <c r="D34" s="60" t="s">
        <v>532</v>
      </c>
    </row>
    <row r="36" ht="12.75">
      <c r="A36" s="80" t="s">
        <v>505</v>
      </c>
    </row>
  </sheetData>
  <mergeCells count="8">
    <mergeCell ref="A25:B25"/>
    <mergeCell ref="A12:B12"/>
    <mergeCell ref="A19:B19"/>
    <mergeCell ref="A1:J1"/>
    <mergeCell ref="D9:J10"/>
    <mergeCell ref="D3:J4"/>
    <mergeCell ref="A3:B3"/>
    <mergeCell ref="A6:B6"/>
  </mergeCells>
  <printOptions horizontalCentered="1"/>
  <pageMargins left="0.1" right="0.1" top="0.25" bottom="0.5" header="0" footer="0"/>
  <pageSetup fitToHeight="0" fitToWidth="1" horizontalDpi="600" verticalDpi="600" orientation="landscape" r:id="rId1"/>
  <headerFooter alignWithMargins="0">
    <oddFooter>&amp;C&amp;8For the year of 2002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B3">
      <selection activeCell="D31" sqref="D31"/>
    </sheetView>
  </sheetViews>
  <sheetFormatPr defaultColWidth="9.140625" defaultRowHeight="12.75"/>
  <cols>
    <col min="1" max="1" width="40.8515625" style="6" customWidth="1"/>
    <col min="2" max="2" width="8.57421875" style="6" bestFit="1" customWidth="1"/>
    <col min="3" max="4" width="6.8515625" style="6" bestFit="1" customWidth="1"/>
    <col min="5" max="5" width="10.00390625" style="6" customWidth="1"/>
    <col min="6" max="7" width="6.8515625" style="6" bestFit="1" customWidth="1"/>
    <col min="8" max="8" width="10.8515625" style="6" customWidth="1"/>
    <col min="9" max="9" width="6.00390625" style="6" customWidth="1"/>
    <col min="10" max="10" width="6.8515625" style="6" bestFit="1" customWidth="1"/>
    <col min="11" max="11" width="7.00390625" style="6" customWidth="1"/>
    <col min="12" max="12" width="10.140625" style="6" customWidth="1"/>
    <col min="13" max="13" width="11.57421875" style="6" bestFit="1" customWidth="1"/>
    <col min="14" max="14" width="7.421875" style="6" bestFit="1" customWidth="1"/>
    <col min="15" max="15" width="9.7109375" style="6" bestFit="1" customWidth="1"/>
    <col min="16" max="16" width="17.421875" style="6" bestFit="1" customWidth="1"/>
    <col min="17" max="17" width="24.7109375" style="6" bestFit="1" customWidth="1"/>
    <col min="18" max="16384" width="9.140625" style="6" customWidth="1"/>
  </cols>
  <sheetData>
    <row r="1" spans="1:17" ht="15">
      <c r="A1" s="106" t="s">
        <v>152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2.75">
      <c r="A2" s="98" t="s">
        <v>473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2.75">
      <c r="A3" s="98" t="s">
        <v>153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ht="12.75">
      <c r="A4" s="2"/>
    </row>
    <row r="5" spans="2:17" ht="12.75">
      <c r="B5" s="37" t="s">
        <v>178</v>
      </c>
      <c r="C5" s="107" t="s">
        <v>150</v>
      </c>
      <c r="D5" s="108"/>
      <c r="E5" s="108"/>
      <c r="F5" s="107" t="s">
        <v>147</v>
      </c>
      <c r="G5" s="104"/>
      <c r="H5" s="107"/>
      <c r="I5" s="107" t="s">
        <v>145</v>
      </c>
      <c r="J5" s="104"/>
      <c r="K5" s="107" t="s">
        <v>178</v>
      </c>
      <c r="L5" s="107"/>
      <c r="M5" s="29" t="s">
        <v>293</v>
      </c>
      <c r="N5" s="29" t="s">
        <v>299</v>
      </c>
      <c r="O5" s="29" t="s">
        <v>297</v>
      </c>
      <c r="P5" s="29" t="s">
        <v>295</v>
      </c>
      <c r="Q5" s="29" t="s">
        <v>302</v>
      </c>
    </row>
    <row r="6" spans="1:17" ht="12.75">
      <c r="A6" s="38" t="s">
        <v>63</v>
      </c>
      <c r="B6" s="37" t="s">
        <v>146</v>
      </c>
      <c r="C6" s="37" t="s">
        <v>3</v>
      </c>
      <c r="D6" s="37" t="s">
        <v>4</v>
      </c>
      <c r="E6" s="37" t="s">
        <v>149</v>
      </c>
      <c r="F6" s="37" t="s">
        <v>3</v>
      </c>
      <c r="G6" s="37" t="s">
        <v>4</v>
      </c>
      <c r="H6" s="37" t="s">
        <v>148</v>
      </c>
      <c r="I6" s="37" t="s">
        <v>3</v>
      </c>
      <c r="J6" s="37" t="s">
        <v>4</v>
      </c>
      <c r="K6" s="37" t="s">
        <v>151</v>
      </c>
      <c r="L6" s="39" t="s">
        <v>192</v>
      </c>
      <c r="M6" s="29" t="s">
        <v>294</v>
      </c>
      <c r="N6" s="29" t="s">
        <v>300</v>
      </c>
      <c r="O6" s="29" t="s">
        <v>298</v>
      </c>
      <c r="P6" s="29" t="s">
        <v>296</v>
      </c>
      <c r="Q6" s="29" t="s">
        <v>303</v>
      </c>
    </row>
    <row r="7" spans="1:17" ht="12.75">
      <c r="A7" s="8" t="s">
        <v>143</v>
      </c>
      <c r="B7" s="79">
        <v>0.0016</v>
      </c>
      <c r="C7" s="67">
        <v>0.006</v>
      </c>
      <c r="D7" s="67">
        <v>0.006</v>
      </c>
      <c r="E7" s="7">
        <v>0</v>
      </c>
      <c r="F7" s="67">
        <v>0.021</v>
      </c>
      <c r="G7" s="67">
        <v>0.019</v>
      </c>
      <c r="H7" s="7">
        <v>0</v>
      </c>
      <c r="I7" s="67">
        <v>0.034</v>
      </c>
      <c r="J7" s="67">
        <v>0.027</v>
      </c>
      <c r="K7" s="24">
        <v>8666</v>
      </c>
      <c r="L7" s="68">
        <v>0.9893000000000001</v>
      </c>
      <c r="M7" s="22" t="s">
        <v>233</v>
      </c>
      <c r="N7" s="24" t="s">
        <v>337</v>
      </c>
      <c r="O7" s="24" t="s">
        <v>248</v>
      </c>
      <c r="P7" s="22" t="s">
        <v>341</v>
      </c>
      <c r="Q7" s="22" t="s">
        <v>448</v>
      </c>
    </row>
    <row r="8" spans="1:17" ht="12.75">
      <c r="A8" s="8" t="s">
        <v>14</v>
      </c>
      <c r="B8" s="79">
        <v>0.0026</v>
      </c>
      <c r="C8" s="67">
        <v>0.01</v>
      </c>
      <c r="D8" s="67">
        <v>0.01</v>
      </c>
      <c r="E8" s="7">
        <v>0</v>
      </c>
      <c r="F8" s="67">
        <v>0.037000000000000005</v>
      </c>
      <c r="G8" s="67">
        <v>0.035</v>
      </c>
      <c r="H8" s="7">
        <v>0</v>
      </c>
      <c r="I8" s="67">
        <v>0.063</v>
      </c>
      <c r="J8" s="67">
        <v>0.051000000000000004</v>
      </c>
      <c r="K8" s="24">
        <v>8149</v>
      </c>
      <c r="L8" s="68">
        <v>0.9303</v>
      </c>
      <c r="M8" s="22" t="s">
        <v>343</v>
      </c>
      <c r="N8" s="24" t="s">
        <v>337</v>
      </c>
      <c r="O8" s="24" t="s">
        <v>248</v>
      </c>
      <c r="P8" s="22" t="s">
        <v>336</v>
      </c>
      <c r="Q8" s="22" t="s">
        <v>447</v>
      </c>
    </row>
    <row r="9" spans="1:17" ht="12.75">
      <c r="A9" s="8" t="s">
        <v>16</v>
      </c>
      <c r="B9" s="79">
        <v>0.0019</v>
      </c>
      <c r="C9" s="67">
        <v>0.01</v>
      </c>
      <c r="D9" s="67">
        <v>0.008</v>
      </c>
      <c r="E9" s="7">
        <v>0</v>
      </c>
      <c r="F9" s="67">
        <v>0.035</v>
      </c>
      <c r="G9" s="67">
        <v>0.033</v>
      </c>
      <c r="H9" s="7">
        <v>0</v>
      </c>
      <c r="I9" s="67">
        <v>0.064</v>
      </c>
      <c r="J9" s="67">
        <v>0.048</v>
      </c>
      <c r="K9" s="24">
        <v>8600</v>
      </c>
      <c r="L9" s="68">
        <v>0.9817</v>
      </c>
      <c r="M9" s="22" t="s">
        <v>246</v>
      </c>
      <c r="N9" s="24" t="s">
        <v>337</v>
      </c>
      <c r="O9" s="24" t="s">
        <v>248</v>
      </c>
      <c r="P9" s="22" t="s">
        <v>338</v>
      </c>
      <c r="Q9" s="22" t="s">
        <v>448</v>
      </c>
    </row>
    <row r="10" spans="1:17" ht="12.75">
      <c r="A10" s="8" t="s">
        <v>26</v>
      </c>
      <c r="B10" s="79">
        <v>0.0016</v>
      </c>
      <c r="C10" s="67">
        <v>0.037000000000000005</v>
      </c>
      <c r="D10" s="67">
        <v>0.01</v>
      </c>
      <c r="E10" s="7">
        <v>0</v>
      </c>
      <c r="F10" s="67">
        <v>0.082</v>
      </c>
      <c r="G10" s="67">
        <v>0.077</v>
      </c>
      <c r="H10" s="7">
        <v>0</v>
      </c>
      <c r="I10" s="67">
        <v>0.105</v>
      </c>
      <c r="J10" s="67">
        <v>0.103</v>
      </c>
      <c r="K10" s="24">
        <v>8418</v>
      </c>
      <c r="L10" s="68">
        <v>0.961</v>
      </c>
      <c r="M10" s="22" t="s">
        <v>246</v>
      </c>
      <c r="N10" s="24" t="s">
        <v>337</v>
      </c>
      <c r="O10" s="24" t="s">
        <v>339</v>
      </c>
      <c r="P10" s="22" t="s">
        <v>336</v>
      </c>
      <c r="Q10" s="22" t="s">
        <v>448</v>
      </c>
    </row>
    <row r="11" spans="1:17" ht="12.75">
      <c r="A11" s="8" t="s">
        <v>269</v>
      </c>
      <c r="B11" s="79">
        <v>0.0031</v>
      </c>
      <c r="C11" s="67">
        <v>0.015</v>
      </c>
      <c r="D11" s="67">
        <v>0.014</v>
      </c>
      <c r="E11" s="7">
        <v>0</v>
      </c>
      <c r="F11" s="67">
        <v>0.034</v>
      </c>
      <c r="G11" s="67">
        <v>0.026000000000000002</v>
      </c>
      <c r="H11" s="7">
        <v>0</v>
      </c>
      <c r="I11" s="67">
        <v>0.059000000000000004</v>
      </c>
      <c r="J11" s="67">
        <v>0.038</v>
      </c>
      <c r="K11" s="24">
        <v>8680</v>
      </c>
      <c r="L11" s="68">
        <v>0.9909</v>
      </c>
      <c r="M11" s="22" t="s">
        <v>246</v>
      </c>
      <c r="N11" s="24" t="s">
        <v>247</v>
      </c>
      <c r="O11" s="24" t="s">
        <v>248</v>
      </c>
      <c r="P11" s="22" t="s">
        <v>336</v>
      </c>
      <c r="Q11" s="22" t="s">
        <v>447</v>
      </c>
    </row>
    <row r="12" spans="1:17" ht="12.75">
      <c r="A12" s="8" t="s">
        <v>144</v>
      </c>
      <c r="B12" s="79">
        <v>0.0033</v>
      </c>
      <c r="C12" s="67">
        <v>0.019</v>
      </c>
      <c r="D12" s="67">
        <v>0.018000000000000002</v>
      </c>
      <c r="E12" s="7">
        <v>0</v>
      </c>
      <c r="F12" s="67">
        <v>0.08</v>
      </c>
      <c r="G12" s="67">
        <v>0.078</v>
      </c>
      <c r="H12" s="7">
        <v>0</v>
      </c>
      <c r="I12" s="67">
        <v>0.12</v>
      </c>
      <c r="J12" s="67">
        <v>0.12</v>
      </c>
      <c r="K12" s="24">
        <v>8664</v>
      </c>
      <c r="L12" s="68">
        <v>0.9890000000000001</v>
      </c>
      <c r="M12" s="22" t="s">
        <v>249</v>
      </c>
      <c r="N12" s="24" t="s">
        <v>340</v>
      </c>
      <c r="O12" s="24" t="s">
        <v>248</v>
      </c>
      <c r="P12" s="22" t="s">
        <v>336</v>
      </c>
      <c r="Q12" s="22" t="s">
        <v>448</v>
      </c>
    </row>
    <row r="13" spans="1:17" ht="12.75">
      <c r="A13" s="8" t="s">
        <v>273</v>
      </c>
      <c r="B13" s="79">
        <v>0.0017</v>
      </c>
      <c r="C13" s="67">
        <v>0.007</v>
      </c>
      <c r="D13" s="67">
        <v>0.007</v>
      </c>
      <c r="E13" s="7">
        <v>0</v>
      </c>
      <c r="F13" s="67">
        <v>0.016</v>
      </c>
      <c r="G13" s="67">
        <v>0.015</v>
      </c>
      <c r="H13" s="7">
        <v>0</v>
      </c>
      <c r="I13" s="67">
        <v>0.021</v>
      </c>
      <c r="J13" s="67">
        <v>0.019</v>
      </c>
      <c r="K13" s="24">
        <v>8312</v>
      </c>
      <c r="L13" s="68">
        <v>0.9489</v>
      </c>
      <c r="M13" s="22" t="s">
        <v>249</v>
      </c>
      <c r="N13" s="24" t="s">
        <v>344</v>
      </c>
      <c r="O13" s="24" t="s">
        <v>248</v>
      </c>
      <c r="P13" s="22" t="s">
        <v>338</v>
      </c>
      <c r="Q13" s="22" t="s">
        <v>445</v>
      </c>
    </row>
    <row r="14" spans="1:17" ht="12.75">
      <c r="A14" s="22" t="s">
        <v>457</v>
      </c>
      <c r="B14" s="79">
        <v>0.0017</v>
      </c>
      <c r="C14" s="67">
        <v>0.005</v>
      </c>
      <c r="D14" s="67">
        <v>0.004</v>
      </c>
      <c r="E14" s="7"/>
      <c r="F14" s="67">
        <v>0.01</v>
      </c>
      <c r="G14" s="67">
        <v>0.01</v>
      </c>
      <c r="H14" s="7"/>
      <c r="I14" s="67">
        <v>0.021</v>
      </c>
      <c r="J14" s="67">
        <v>0.018000000000000002</v>
      </c>
      <c r="K14" s="24">
        <v>2190</v>
      </c>
      <c r="L14" s="68">
        <v>0.8690000000000001</v>
      </c>
      <c r="M14" s="22" t="s">
        <v>249</v>
      </c>
      <c r="N14" s="24" t="s">
        <v>340</v>
      </c>
      <c r="O14" s="24" t="s">
        <v>339</v>
      </c>
      <c r="P14" s="22" t="s">
        <v>336</v>
      </c>
      <c r="Q14" s="57" t="s">
        <v>448</v>
      </c>
    </row>
    <row r="15" spans="1:17" ht="12.75">
      <c r="A15" s="8"/>
      <c r="B15" s="79"/>
      <c r="C15" s="67"/>
      <c r="D15" s="67"/>
      <c r="E15" s="7"/>
      <c r="F15" s="67"/>
      <c r="G15" s="67"/>
      <c r="H15" s="7"/>
      <c r="I15" s="67"/>
      <c r="J15" s="67"/>
      <c r="K15" s="24"/>
      <c r="L15" s="68"/>
      <c r="M15" s="22"/>
      <c r="N15" s="24"/>
      <c r="O15" s="24"/>
      <c r="P15" s="22"/>
      <c r="Q15" s="57" t="s">
        <v>444</v>
      </c>
    </row>
    <row r="16" spans="1:17" ht="12.75">
      <c r="A16" s="8" t="s">
        <v>274</v>
      </c>
      <c r="B16" s="79">
        <v>0.0025</v>
      </c>
      <c r="C16" s="67">
        <v>0.01</v>
      </c>
      <c r="D16" s="67">
        <v>0.01</v>
      </c>
      <c r="E16" s="7">
        <v>0</v>
      </c>
      <c r="F16" s="67">
        <v>0.02</v>
      </c>
      <c r="G16" s="67">
        <v>0.019</v>
      </c>
      <c r="H16" s="7">
        <v>0</v>
      </c>
      <c r="I16" s="67">
        <v>0.031</v>
      </c>
      <c r="J16" s="67">
        <v>0.03</v>
      </c>
      <c r="K16" s="24">
        <v>8378</v>
      </c>
      <c r="L16" s="68">
        <v>0.9564</v>
      </c>
      <c r="M16" s="22" t="s">
        <v>249</v>
      </c>
      <c r="N16" s="24" t="s">
        <v>344</v>
      </c>
      <c r="O16" s="24" t="s">
        <v>248</v>
      </c>
      <c r="P16" s="22" t="s">
        <v>336</v>
      </c>
      <c r="Q16" s="22" t="s">
        <v>249</v>
      </c>
    </row>
    <row r="17" spans="1:17" ht="12.75">
      <c r="A17" s="8" t="s">
        <v>209</v>
      </c>
      <c r="B17" s="79">
        <v>0.0019</v>
      </c>
      <c r="C17" s="67">
        <v>0.009000000000000001</v>
      </c>
      <c r="D17" s="67">
        <v>0.008</v>
      </c>
      <c r="E17" s="7">
        <v>0</v>
      </c>
      <c r="F17" s="67">
        <v>0.038</v>
      </c>
      <c r="G17" s="67">
        <v>0.032</v>
      </c>
      <c r="H17" s="7">
        <v>0</v>
      </c>
      <c r="I17" s="67">
        <v>0.07</v>
      </c>
      <c r="J17" s="67">
        <v>0.065</v>
      </c>
      <c r="K17" s="24">
        <v>8648</v>
      </c>
      <c r="L17" s="68">
        <v>0.9872</v>
      </c>
      <c r="M17" s="22" t="s">
        <v>249</v>
      </c>
      <c r="N17" s="24" t="s">
        <v>342</v>
      </c>
      <c r="O17" s="24" t="s">
        <v>248</v>
      </c>
      <c r="P17" s="22" t="s">
        <v>335</v>
      </c>
      <c r="Q17" s="22" t="s">
        <v>446</v>
      </c>
    </row>
    <row r="18" spans="1:17" ht="12.75">
      <c r="A18" s="8" t="s">
        <v>122</v>
      </c>
      <c r="B18" s="79">
        <v>0.0025</v>
      </c>
      <c r="C18" s="67">
        <v>0.009000000000000001</v>
      </c>
      <c r="D18" s="67">
        <v>0.008</v>
      </c>
      <c r="E18" s="7">
        <v>0</v>
      </c>
      <c r="F18" s="67">
        <v>0.026000000000000002</v>
      </c>
      <c r="G18" s="67">
        <v>0.023</v>
      </c>
      <c r="H18" s="7">
        <v>0</v>
      </c>
      <c r="I18" s="67">
        <v>0.038</v>
      </c>
      <c r="J18" s="67">
        <v>0.033</v>
      </c>
      <c r="K18" s="24">
        <v>8629</v>
      </c>
      <c r="L18" s="68">
        <v>0.985</v>
      </c>
      <c r="M18" s="22" t="s">
        <v>246</v>
      </c>
      <c r="N18" s="24" t="s">
        <v>247</v>
      </c>
      <c r="O18" s="24" t="s">
        <v>248</v>
      </c>
      <c r="P18" s="22" t="s">
        <v>335</v>
      </c>
      <c r="Q18" s="22" t="s">
        <v>447</v>
      </c>
    </row>
    <row r="19" spans="1:12" ht="12.75">
      <c r="A19" s="8"/>
      <c r="B19" s="79"/>
      <c r="C19" s="10"/>
      <c r="D19" s="10"/>
      <c r="E19" s="7"/>
      <c r="F19" s="10"/>
      <c r="G19" s="10"/>
      <c r="H19" s="7"/>
      <c r="I19" s="10"/>
      <c r="J19" s="10"/>
      <c r="K19" s="7"/>
      <c r="L19" s="11"/>
    </row>
    <row r="20" spans="1:12" ht="12.75">
      <c r="A20" s="6" t="s">
        <v>244</v>
      </c>
      <c r="B20" s="79">
        <f>AVERAGE(B7:B18)</f>
        <v>0.0022181818181818175</v>
      </c>
      <c r="C20" s="10"/>
      <c r="D20" s="10"/>
      <c r="E20" s="13">
        <v>0</v>
      </c>
      <c r="F20" s="10"/>
      <c r="G20" s="10"/>
      <c r="H20" s="13">
        <v>0</v>
      </c>
      <c r="I20" s="10"/>
      <c r="J20" s="10"/>
      <c r="K20" s="13">
        <f>AVERAGE(K7:K18)</f>
        <v>7939.454545454545</v>
      </c>
      <c r="L20" s="12">
        <f>AVERAGE(L7:L18)</f>
        <v>0.9626090909090909</v>
      </c>
    </row>
    <row r="21" spans="1:12" ht="12.75">
      <c r="A21" s="6" t="s">
        <v>245</v>
      </c>
      <c r="B21" s="10"/>
      <c r="C21" s="10">
        <f>MAX(C7:D18)</f>
        <v>0.037000000000000005</v>
      </c>
      <c r="D21" s="10">
        <v>0.019</v>
      </c>
      <c r="E21" s="13"/>
      <c r="F21" s="10">
        <f>MAX(F7:G18)</f>
        <v>0.082</v>
      </c>
      <c r="G21" s="10">
        <v>0.08</v>
      </c>
      <c r="H21" s="13"/>
      <c r="I21" s="10">
        <f>MAX(I7:J18)</f>
        <v>0.12</v>
      </c>
      <c r="J21" s="10">
        <v>0.12</v>
      </c>
      <c r="K21" s="7"/>
      <c r="L21" s="12"/>
    </row>
    <row r="24" spans="1:12" ht="12.75">
      <c r="A24" s="29" t="s">
        <v>260</v>
      </c>
      <c r="B24" s="105" t="s">
        <v>261</v>
      </c>
      <c r="C24" s="105"/>
      <c r="D24" s="105"/>
      <c r="E24" s="105"/>
      <c r="F24" s="105"/>
      <c r="G24" s="105" t="s">
        <v>262</v>
      </c>
      <c r="H24" s="105"/>
      <c r="I24" s="105"/>
      <c r="J24" s="105"/>
      <c r="K24" s="105" t="s">
        <v>263</v>
      </c>
      <c r="L24" s="105"/>
    </row>
    <row r="25" spans="1:12" ht="12.75">
      <c r="A25" s="24" t="s">
        <v>315</v>
      </c>
      <c r="B25" s="102" t="s">
        <v>265</v>
      </c>
      <c r="C25" s="102"/>
      <c r="D25" s="102"/>
      <c r="E25" s="102"/>
      <c r="F25" s="102"/>
      <c r="G25" s="102" t="s">
        <v>316</v>
      </c>
      <c r="H25" s="102"/>
      <c r="I25" s="102"/>
      <c r="J25" s="102"/>
      <c r="K25" s="102" t="s">
        <v>267</v>
      </c>
      <c r="L25" s="102"/>
    </row>
    <row r="26" spans="1:12" ht="12.75">
      <c r="A26" s="24" t="s">
        <v>317</v>
      </c>
      <c r="B26" s="102" t="s">
        <v>265</v>
      </c>
      <c r="C26" s="102"/>
      <c r="D26" s="102"/>
      <c r="E26" s="102"/>
      <c r="F26" s="102"/>
      <c r="G26" s="102" t="s">
        <v>316</v>
      </c>
      <c r="H26" s="102"/>
      <c r="I26" s="102"/>
      <c r="J26" s="102"/>
      <c r="K26" s="102" t="s">
        <v>267</v>
      </c>
      <c r="L26" s="102"/>
    </row>
    <row r="28" spans="1:12" ht="12.75">
      <c r="A28" s="8" t="s">
        <v>417</v>
      </c>
      <c r="B28" s="13">
        <f>COUNTA(A7:A18)</f>
        <v>11</v>
      </c>
      <c r="C28" s="10"/>
      <c r="D28" s="10"/>
      <c r="E28" s="13"/>
      <c r="F28" s="10"/>
      <c r="G28" s="10"/>
      <c r="H28" s="13"/>
      <c r="I28" s="10"/>
      <c r="J28" s="10"/>
      <c r="K28" s="7"/>
      <c r="L28" s="12"/>
    </row>
  </sheetData>
  <mergeCells count="16">
    <mergeCell ref="A2:Q2"/>
    <mergeCell ref="G24:J24"/>
    <mergeCell ref="K24:L24"/>
    <mergeCell ref="B25:F25"/>
    <mergeCell ref="G25:J25"/>
    <mergeCell ref="K25:L25"/>
    <mergeCell ref="A1:Q1"/>
    <mergeCell ref="A3:Q3"/>
    <mergeCell ref="B26:F26"/>
    <mergeCell ref="G26:J26"/>
    <mergeCell ref="K26:L26"/>
    <mergeCell ref="C5:E5"/>
    <mergeCell ref="F5:H5"/>
    <mergeCell ref="I5:J5"/>
    <mergeCell ref="K5:L5"/>
    <mergeCell ref="B24:F24"/>
  </mergeCells>
  <printOptions horizontalCentered="1"/>
  <pageMargins left="0.1" right="0.1" top="0.25" bottom="0.5" header="0" footer="0"/>
  <pageSetup fitToHeight="0" fitToWidth="1" horizontalDpi="600" verticalDpi="600" orientation="landscape" scale="66" r:id="rId1"/>
  <headerFooter alignWithMargins="0">
    <oddFooter>&amp;C&amp;8For the year of 2002</oddFooter>
  </headerFooter>
  <rowBreaks count="1" manualBreakCount="1">
    <brk id="41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8" sqref="A18"/>
    </sheetView>
  </sheetViews>
  <sheetFormatPr defaultColWidth="9.140625" defaultRowHeight="12.75"/>
  <cols>
    <col min="1" max="1" width="41.28125" style="6" bestFit="1" customWidth="1"/>
    <col min="2" max="2" width="8.57421875" style="6" bestFit="1" customWidth="1"/>
    <col min="3" max="3" width="6.8515625" style="6" bestFit="1" customWidth="1"/>
    <col min="4" max="4" width="7.00390625" style="6" bestFit="1" customWidth="1"/>
    <col min="5" max="5" width="7.57421875" style="6" bestFit="1" customWidth="1"/>
    <col min="6" max="6" width="9.8515625" style="6" bestFit="1" customWidth="1"/>
    <col min="7" max="7" width="11.57421875" style="6" bestFit="1" customWidth="1"/>
    <col min="8" max="8" width="7.421875" style="6" bestFit="1" customWidth="1"/>
    <col min="9" max="9" width="9.7109375" style="6" bestFit="1" customWidth="1"/>
    <col min="10" max="10" width="17.421875" style="6" bestFit="1" customWidth="1"/>
    <col min="11" max="11" width="27.28125" style="6" bestFit="1" customWidth="1"/>
    <col min="12" max="12" width="9.28125" style="6" customWidth="1"/>
    <col min="13" max="16384" width="9.140625" style="6" customWidth="1"/>
  </cols>
  <sheetData>
    <row r="1" spans="1:11" ht="15">
      <c r="A1" s="106" t="s">
        <v>154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98" t="s">
        <v>472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 t="s">
        <v>155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5" spans="1:11" ht="12.75">
      <c r="A5" s="35"/>
      <c r="B5" s="37" t="s">
        <v>178</v>
      </c>
      <c r="C5" s="107" t="s">
        <v>145</v>
      </c>
      <c r="D5" s="107"/>
      <c r="E5" s="107" t="s">
        <v>178</v>
      </c>
      <c r="F5" s="107"/>
      <c r="G5" s="29" t="s">
        <v>293</v>
      </c>
      <c r="H5" s="29" t="s">
        <v>299</v>
      </c>
      <c r="I5" s="29" t="s">
        <v>297</v>
      </c>
      <c r="J5" s="29" t="s">
        <v>295</v>
      </c>
      <c r="K5" s="29" t="s">
        <v>302</v>
      </c>
    </row>
    <row r="6" spans="1:11" ht="12.75">
      <c r="A6" s="38" t="s">
        <v>63</v>
      </c>
      <c r="B6" s="37" t="s">
        <v>5</v>
      </c>
      <c r="C6" s="37" t="s">
        <v>179</v>
      </c>
      <c r="D6" s="37" t="s">
        <v>180</v>
      </c>
      <c r="E6" s="37" t="s">
        <v>184</v>
      </c>
      <c r="F6" s="39" t="s">
        <v>192</v>
      </c>
      <c r="G6" s="29" t="s">
        <v>294</v>
      </c>
      <c r="H6" s="29" t="s">
        <v>300</v>
      </c>
      <c r="I6" s="29" t="s">
        <v>298</v>
      </c>
      <c r="J6" s="29" t="s">
        <v>296</v>
      </c>
      <c r="K6" s="29" t="s">
        <v>303</v>
      </c>
    </row>
    <row r="7" spans="1:11" ht="12.75">
      <c r="A7" s="8" t="s">
        <v>80</v>
      </c>
      <c r="B7" s="79">
        <v>0.0041</v>
      </c>
      <c r="C7" s="67">
        <v>0.042</v>
      </c>
      <c r="D7" s="67">
        <v>0.036</v>
      </c>
      <c r="E7" s="7">
        <v>7488</v>
      </c>
      <c r="F7" s="11">
        <v>0.8548</v>
      </c>
      <c r="G7" s="22" t="s">
        <v>233</v>
      </c>
      <c r="H7" s="24" t="s">
        <v>337</v>
      </c>
      <c r="I7" s="24" t="s">
        <v>248</v>
      </c>
      <c r="J7" s="22" t="s">
        <v>341</v>
      </c>
      <c r="K7" s="22" t="s">
        <v>448</v>
      </c>
    </row>
    <row r="8" spans="1:11" ht="12.75">
      <c r="A8" s="8" t="s">
        <v>143</v>
      </c>
      <c r="B8" s="79">
        <v>0.0032</v>
      </c>
      <c r="C8" s="67">
        <v>0.022000000000000002</v>
      </c>
      <c r="D8" s="67">
        <v>0.022000000000000002</v>
      </c>
      <c r="E8" s="7">
        <v>8096</v>
      </c>
      <c r="F8" s="11">
        <v>0.9242</v>
      </c>
      <c r="G8" s="22" t="s">
        <v>233</v>
      </c>
      <c r="H8" s="24" t="s">
        <v>337</v>
      </c>
      <c r="I8" s="24" t="s">
        <v>248</v>
      </c>
      <c r="J8" s="22" t="s">
        <v>341</v>
      </c>
      <c r="K8" s="22" t="s">
        <v>448</v>
      </c>
    </row>
    <row r="9" spans="1:11" ht="12.75">
      <c r="A9" s="8" t="s">
        <v>14</v>
      </c>
      <c r="B9" s="79">
        <v>0.0101</v>
      </c>
      <c r="C9" s="67">
        <v>0.049</v>
      </c>
      <c r="D9" s="67">
        <v>0.046</v>
      </c>
      <c r="E9" s="7">
        <v>8210</v>
      </c>
      <c r="F9" s="11">
        <v>0.9372</v>
      </c>
      <c r="G9" s="22" t="s">
        <v>246</v>
      </c>
      <c r="H9" s="24" t="s">
        <v>337</v>
      </c>
      <c r="I9" s="24" t="s">
        <v>250</v>
      </c>
      <c r="J9" s="22" t="s">
        <v>336</v>
      </c>
      <c r="K9" s="22" t="s">
        <v>301</v>
      </c>
    </row>
    <row r="10" spans="1:11" ht="12.75">
      <c r="A10" s="8" t="s">
        <v>16</v>
      </c>
      <c r="B10" s="79">
        <v>0.0035</v>
      </c>
      <c r="C10" s="67">
        <v>0.024</v>
      </c>
      <c r="D10" s="67">
        <v>0.023</v>
      </c>
      <c r="E10" s="7">
        <v>8647</v>
      </c>
      <c r="F10" s="11">
        <v>0.9871</v>
      </c>
      <c r="G10" s="22" t="s">
        <v>246</v>
      </c>
      <c r="H10" s="24" t="s">
        <v>337</v>
      </c>
      <c r="I10" s="24" t="s">
        <v>248</v>
      </c>
      <c r="J10" s="22" t="s">
        <v>338</v>
      </c>
      <c r="K10" s="22" t="s">
        <v>446</v>
      </c>
    </row>
    <row r="11" spans="1:11" ht="12.75">
      <c r="A11" s="8" t="s">
        <v>33</v>
      </c>
      <c r="B11" s="79">
        <v>0.0159</v>
      </c>
      <c r="C11" s="67">
        <v>0.094</v>
      </c>
      <c r="D11" s="67">
        <v>0.09</v>
      </c>
      <c r="E11" s="7">
        <v>8550</v>
      </c>
      <c r="F11" s="11">
        <v>0.976</v>
      </c>
      <c r="G11" s="22" t="s">
        <v>246</v>
      </c>
      <c r="H11" s="24" t="s">
        <v>247</v>
      </c>
      <c r="I11" s="24" t="s">
        <v>248</v>
      </c>
      <c r="J11" s="22" t="s">
        <v>336</v>
      </c>
      <c r="K11" s="22" t="s">
        <v>447</v>
      </c>
    </row>
    <row r="12" spans="1:11" ht="12.75">
      <c r="A12" s="22" t="s">
        <v>457</v>
      </c>
      <c r="B12" s="79">
        <v>0.0047</v>
      </c>
      <c r="C12" s="67">
        <v>0.029</v>
      </c>
      <c r="D12" s="67">
        <v>0.027</v>
      </c>
      <c r="E12" s="7">
        <v>2263</v>
      </c>
      <c r="F12" s="11">
        <v>0.898</v>
      </c>
      <c r="G12" s="22" t="s">
        <v>249</v>
      </c>
      <c r="H12" s="24" t="s">
        <v>247</v>
      </c>
      <c r="I12" s="24"/>
      <c r="J12" s="22"/>
      <c r="K12" s="22"/>
    </row>
    <row r="13" spans="1:11" ht="12.75">
      <c r="A13" s="8" t="s">
        <v>276</v>
      </c>
      <c r="B13" s="79">
        <v>0.0123</v>
      </c>
      <c r="C13" s="67">
        <v>0.07</v>
      </c>
      <c r="D13" s="67">
        <v>0.069</v>
      </c>
      <c r="E13" s="7">
        <v>8635</v>
      </c>
      <c r="F13" s="11">
        <v>0.9856999999999999</v>
      </c>
      <c r="G13" s="22" t="s">
        <v>246</v>
      </c>
      <c r="H13" s="24" t="s">
        <v>247</v>
      </c>
      <c r="I13" s="24" t="s">
        <v>248</v>
      </c>
      <c r="J13" s="22" t="s">
        <v>336</v>
      </c>
      <c r="K13" s="22" t="s">
        <v>447</v>
      </c>
    </row>
    <row r="14" spans="1:11" ht="12.75">
      <c r="A14" s="8" t="s">
        <v>209</v>
      </c>
      <c r="B14" s="79">
        <v>0.0035</v>
      </c>
      <c r="C14" s="67">
        <v>0.027</v>
      </c>
      <c r="D14" s="67">
        <v>0.026000000000000002</v>
      </c>
      <c r="E14" s="7">
        <v>7966</v>
      </c>
      <c r="F14" s="11">
        <v>0.9094</v>
      </c>
      <c r="G14" s="22" t="s">
        <v>249</v>
      </c>
      <c r="H14" s="24" t="s">
        <v>342</v>
      </c>
      <c r="I14" s="24" t="s">
        <v>250</v>
      </c>
      <c r="J14" s="22" t="s">
        <v>335</v>
      </c>
      <c r="K14" s="22" t="s">
        <v>446</v>
      </c>
    </row>
    <row r="15" spans="1:6" ht="12.75">
      <c r="A15" s="8"/>
      <c r="B15" s="79"/>
      <c r="C15" s="10"/>
      <c r="D15" s="10"/>
      <c r="E15" s="7"/>
      <c r="F15" s="11"/>
    </row>
    <row r="16" spans="1:6" ht="12.75">
      <c r="A16" s="6" t="s">
        <v>244</v>
      </c>
      <c r="B16" s="79">
        <f>AVERAGE(B7:B15)</f>
        <v>0.0071625000000000005</v>
      </c>
      <c r="C16" s="10"/>
      <c r="D16" s="10"/>
      <c r="E16" s="13">
        <f>AVERAGE(E7:E15)</f>
        <v>7481.875</v>
      </c>
      <c r="F16" s="12">
        <f>AVERAGE(F7:F14)</f>
        <v>0.9340499999999998</v>
      </c>
    </row>
    <row r="17" spans="1:6" ht="12.75">
      <c r="A17" s="6" t="s">
        <v>245</v>
      </c>
      <c r="B17" s="10"/>
      <c r="C17" s="10">
        <f>MAX(C7:C14)</f>
        <v>0.094</v>
      </c>
      <c r="D17" s="10">
        <v>0.09</v>
      </c>
      <c r="E17" s="13"/>
      <c r="F17" s="12"/>
    </row>
    <row r="20" spans="1:12" ht="12.75">
      <c r="A20" s="29" t="s">
        <v>260</v>
      </c>
      <c r="B20" s="105" t="s">
        <v>261</v>
      </c>
      <c r="C20" s="105"/>
      <c r="D20" s="105"/>
      <c r="E20" s="105"/>
      <c r="F20" s="105"/>
      <c r="G20" s="105" t="s">
        <v>262</v>
      </c>
      <c r="H20" s="105"/>
      <c r="I20" s="105"/>
      <c r="J20" s="105"/>
      <c r="K20" s="29" t="s">
        <v>263</v>
      </c>
      <c r="L20" s="29"/>
    </row>
    <row r="21" spans="1:12" ht="12.75">
      <c r="A21" s="24" t="s">
        <v>318</v>
      </c>
      <c r="B21" s="102" t="s">
        <v>265</v>
      </c>
      <c r="C21" s="102"/>
      <c r="D21" s="102"/>
      <c r="E21" s="102"/>
      <c r="F21" s="102"/>
      <c r="G21" s="102" t="s">
        <v>319</v>
      </c>
      <c r="H21" s="102"/>
      <c r="I21" s="102"/>
      <c r="J21" s="102"/>
      <c r="K21" s="24" t="s">
        <v>267</v>
      </c>
      <c r="L21" s="24"/>
    </row>
    <row r="23" spans="1:2" ht="12.75">
      <c r="A23" s="8" t="s">
        <v>417</v>
      </c>
      <c r="B23" s="13">
        <f>COUNTA(A7:A14)</f>
        <v>8</v>
      </c>
    </row>
  </sheetData>
  <mergeCells count="9">
    <mergeCell ref="B20:F20"/>
    <mergeCell ref="G20:J20"/>
    <mergeCell ref="B21:F21"/>
    <mergeCell ref="G21:J21"/>
    <mergeCell ref="C5:D5"/>
    <mergeCell ref="E5:F5"/>
    <mergeCell ref="A1:K1"/>
    <mergeCell ref="A3:K3"/>
    <mergeCell ref="A2:K2"/>
  </mergeCells>
  <printOptions horizontalCentered="1"/>
  <pageMargins left="0.1" right="0.1" top="0.25" bottom="0.5" header="0" footer="0"/>
  <pageSetup fitToHeight="0" fitToWidth="1" horizontalDpi="600" verticalDpi="600" orientation="landscape" scale="89" r:id="rId1"/>
  <headerFooter alignWithMargins="0">
    <oddFooter>&amp;C&amp;8For the year of 2002</oddFooter>
  </headerFooter>
  <rowBreaks count="1" manualBreakCount="1">
    <brk id="39" max="255" man="1"/>
  </rowBreaks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5">
      <selection activeCell="D31" sqref="D31"/>
    </sheetView>
  </sheetViews>
  <sheetFormatPr defaultColWidth="9.140625" defaultRowHeight="12.75"/>
  <cols>
    <col min="1" max="1" width="41.28125" style="6" bestFit="1" customWidth="1"/>
    <col min="2" max="2" width="6.8515625" style="6" bestFit="1" customWidth="1"/>
    <col min="3" max="4" width="7.00390625" style="6" bestFit="1" customWidth="1"/>
    <col min="5" max="5" width="6.8515625" style="6" bestFit="1" customWidth="1"/>
    <col min="6" max="6" width="10.421875" style="7" bestFit="1" customWidth="1"/>
    <col min="7" max="7" width="8.140625" style="6" bestFit="1" customWidth="1"/>
    <col min="8" max="8" width="9.8515625" style="6" bestFit="1" customWidth="1"/>
    <col min="9" max="9" width="7.8515625" style="6" bestFit="1" customWidth="1"/>
    <col min="10" max="10" width="7.421875" style="6" bestFit="1" customWidth="1"/>
    <col min="11" max="11" width="9.7109375" style="6" bestFit="1" customWidth="1"/>
    <col min="12" max="12" width="17.421875" style="6" bestFit="1" customWidth="1"/>
    <col min="13" max="13" width="30.00390625" style="6" bestFit="1" customWidth="1"/>
    <col min="14" max="16384" width="9.140625" style="6" customWidth="1"/>
  </cols>
  <sheetData>
    <row r="1" spans="1:13" ht="12.75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>
      <c r="A2" s="98" t="s">
        <v>474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2.75">
      <c r="A3" s="98" t="s">
        <v>165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5" spans="1:13" ht="12.75">
      <c r="A5" s="35"/>
      <c r="B5" s="107" t="s">
        <v>252</v>
      </c>
      <c r="C5" s="107"/>
      <c r="D5" s="107"/>
      <c r="E5" s="107"/>
      <c r="F5" s="107" t="s">
        <v>178</v>
      </c>
      <c r="G5" s="107"/>
      <c r="H5" s="107"/>
      <c r="I5" s="29" t="s">
        <v>293</v>
      </c>
      <c r="J5" s="29" t="s">
        <v>299</v>
      </c>
      <c r="K5" s="29" t="s">
        <v>297</v>
      </c>
      <c r="L5" s="29" t="s">
        <v>295</v>
      </c>
      <c r="M5" s="29" t="s">
        <v>302</v>
      </c>
    </row>
    <row r="6" spans="1:13" ht="12.75">
      <c r="A6" s="38" t="s">
        <v>63</v>
      </c>
      <c r="B6" s="37" t="s">
        <v>179</v>
      </c>
      <c r="C6" s="37" t="s">
        <v>180</v>
      </c>
      <c r="D6" s="37" t="s">
        <v>181</v>
      </c>
      <c r="E6" s="37" t="s">
        <v>182</v>
      </c>
      <c r="F6" s="37" t="s">
        <v>196</v>
      </c>
      <c r="G6" s="37" t="s">
        <v>194</v>
      </c>
      <c r="H6" s="39" t="s">
        <v>192</v>
      </c>
      <c r="I6" s="29" t="s">
        <v>294</v>
      </c>
      <c r="J6" s="29" t="s">
        <v>300</v>
      </c>
      <c r="K6" s="29" t="s">
        <v>298</v>
      </c>
      <c r="L6" s="29" t="s">
        <v>296</v>
      </c>
      <c r="M6" s="29" t="s">
        <v>303</v>
      </c>
    </row>
    <row r="7" spans="1:13" ht="12.75">
      <c r="A7" s="8" t="s">
        <v>83</v>
      </c>
      <c r="B7" s="67">
        <v>0.115</v>
      </c>
      <c r="C7" s="67">
        <v>0.10400000000000001</v>
      </c>
      <c r="D7" s="67">
        <v>0.099</v>
      </c>
      <c r="E7" s="67">
        <v>0.097</v>
      </c>
      <c r="F7" s="7">
        <v>0</v>
      </c>
      <c r="G7" s="24">
        <v>237</v>
      </c>
      <c r="H7" s="68">
        <v>1</v>
      </c>
      <c r="I7" s="22" t="s">
        <v>246</v>
      </c>
      <c r="J7" s="24" t="s">
        <v>344</v>
      </c>
      <c r="K7" s="24" t="s">
        <v>248</v>
      </c>
      <c r="L7" s="22" t="s">
        <v>341</v>
      </c>
      <c r="M7" s="22" t="s">
        <v>446</v>
      </c>
    </row>
    <row r="8" spans="1:13" ht="12.75">
      <c r="A8" s="8" t="s">
        <v>80</v>
      </c>
      <c r="B8" s="67">
        <v>0.10600000000000001</v>
      </c>
      <c r="C8" s="67">
        <v>0.105</v>
      </c>
      <c r="D8" s="67">
        <v>0.10200000000000001</v>
      </c>
      <c r="E8" s="67">
        <v>0.1</v>
      </c>
      <c r="F8" s="7">
        <v>0</v>
      </c>
      <c r="G8" s="24">
        <v>233</v>
      </c>
      <c r="H8" s="68">
        <v>0.9813</v>
      </c>
      <c r="I8" s="22" t="s">
        <v>246</v>
      </c>
      <c r="J8" s="24" t="s">
        <v>337</v>
      </c>
      <c r="K8" s="24" t="s">
        <v>248</v>
      </c>
      <c r="L8" s="22" t="s">
        <v>341</v>
      </c>
      <c r="M8" s="22" t="s">
        <v>448</v>
      </c>
    </row>
    <row r="9" spans="1:13" ht="12.75">
      <c r="A9" s="8" t="s">
        <v>214</v>
      </c>
      <c r="B9" s="67">
        <v>0.10700000000000001</v>
      </c>
      <c r="C9" s="67">
        <v>0.10300000000000001</v>
      </c>
      <c r="D9" s="67">
        <v>0.101</v>
      </c>
      <c r="E9" s="67">
        <v>0.098</v>
      </c>
      <c r="F9" s="7">
        <v>0</v>
      </c>
      <c r="G9" s="24">
        <v>305</v>
      </c>
      <c r="H9" s="68">
        <v>0.9906999999999999</v>
      </c>
      <c r="I9" s="22" t="s">
        <v>249</v>
      </c>
      <c r="J9" s="24" t="s">
        <v>342</v>
      </c>
      <c r="K9" s="24" t="s">
        <v>248</v>
      </c>
      <c r="L9" s="22" t="s">
        <v>341</v>
      </c>
      <c r="M9" s="22" t="s">
        <v>446</v>
      </c>
    </row>
    <row r="10" spans="1:13" ht="12.75">
      <c r="A10" s="8" t="s">
        <v>86</v>
      </c>
      <c r="B10" s="67">
        <v>0.114</v>
      </c>
      <c r="C10" s="67">
        <v>0.108</v>
      </c>
      <c r="D10" s="67">
        <v>0.105</v>
      </c>
      <c r="E10" s="67">
        <v>0.105</v>
      </c>
      <c r="F10" s="7">
        <v>0</v>
      </c>
      <c r="G10" s="24">
        <v>236</v>
      </c>
      <c r="H10" s="68">
        <v>0.9813</v>
      </c>
      <c r="I10" s="22" t="s">
        <v>343</v>
      </c>
      <c r="J10" s="24" t="s">
        <v>247</v>
      </c>
      <c r="K10" s="24" t="s">
        <v>248</v>
      </c>
      <c r="L10" s="22" t="s">
        <v>341</v>
      </c>
      <c r="M10" s="22" t="s">
        <v>449</v>
      </c>
    </row>
    <row r="11" spans="1:13" ht="12.75">
      <c r="A11" s="8" t="s">
        <v>143</v>
      </c>
      <c r="B11" s="67">
        <v>0.1</v>
      </c>
      <c r="C11" s="67">
        <v>0.097</v>
      </c>
      <c r="D11" s="67">
        <v>0.096</v>
      </c>
      <c r="E11" s="67">
        <v>0.095</v>
      </c>
      <c r="F11" s="7">
        <v>0</v>
      </c>
      <c r="G11" s="24">
        <v>365</v>
      </c>
      <c r="H11" s="68">
        <v>1</v>
      </c>
      <c r="I11" s="22" t="s">
        <v>246</v>
      </c>
      <c r="J11" s="24" t="s">
        <v>337</v>
      </c>
      <c r="K11" s="24" t="s">
        <v>248</v>
      </c>
      <c r="L11" s="22" t="s">
        <v>341</v>
      </c>
      <c r="M11" s="22" t="s">
        <v>448</v>
      </c>
    </row>
    <row r="12" spans="1:13" ht="12.75">
      <c r="A12" s="8" t="s">
        <v>89</v>
      </c>
      <c r="B12" s="67">
        <v>0.1</v>
      </c>
      <c r="C12" s="67">
        <v>0.095</v>
      </c>
      <c r="D12" s="67">
        <v>0.092</v>
      </c>
      <c r="E12" s="67">
        <v>0.091</v>
      </c>
      <c r="F12" s="7">
        <v>0</v>
      </c>
      <c r="G12" s="24">
        <v>363</v>
      </c>
      <c r="H12" s="68">
        <v>0.9673</v>
      </c>
      <c r="I12" s="22" t="s">
        <v>343</v>
      </c>
      <c r="J12" s="24" t="s">
        <v>342</v>
      </c>
      <c r="K12" s="24" t="s">
        <v>248</v>
      </c>
      <c r="L12" s="22" t="s">
        <v>341</v>
      </c>
      <c r="M12" s="22" t="s">
        <v>450</v>
      </c>
    </row>
    <row r="13" spans="1:13" ht="12.75">
      <c r="A13" s="8" t="s">
        <v>91</v>
      </c>
      <c r="B13" s="67">
        <v>0.10400000000000001</v>
      </c>
      <c r="C13" s="67">
        <v>0.091</v>
      </c>
      <c r="D13" s="67">
        <v>0.08900000000000001</v>
      </c>
      <c r="E13" s="67">
        <v>0.08900000000000001</v>
      </c>
      <c r="F13" s="7">
        <v>0</v>
      </c>
      <c r="G13" s="24">
        <v>240</v>
      </c>
      <c r="H13" s="68">
        <v>0.9953</v>
      </c>
      <c r="I13" s="22" t="s">
        <v>343</v>
      </c>
      <c r="J13" s="24" t="s">
        <v>337</v>
      </c>
      <c r="K13" s="24" t="s">
        <v>248</v>
      </c>
      <c r="L13" s="22" t="s">
        <v>336</v>
      </c>
      <c r="M13" s="22" t="s">
        <v>449</v>
      </c>
    </row>
    <row r="14" spans="1:13" ht="12.75">
      <c r="A14" s="8" t="s">
        <v>16</v>
      </c>
      <c r="B14" s="67">
        <v>0.1</v>
      </c>
      <c r="C14" s="67">
        <v>0.098</v>
      </c>
      <c r="D14" s="67">
        <v>0.091</v>
      </c>
      <c r="E14" s="67">
        <v>0.08800000000000001</v>
      </c>
      <c r="F14" s="7">
        <v>0</v>
      </c>
      <c r="G14" s="24">
        <v>363</v>
      </c>
      <c r="H14" s="68">
        <v>0.9906999999999999</v>
      </c>
      <c r="I14" s="22" t="s">
        <v>246</v>
      </c>
      <c r="J14" s="24" t="s">
        <v>337</v>
      </c>
      <c r="K14" s="24" t="s">
        <v>248</v>
      </c>
      <c r="L14" s="22" t="s">
        <v>338</v>
      </c>
      <c r="M14" s="22" t="s">
        <v>446</v>
      </c>
    </row>
    <row r="15" spans="1:13" ht="12.75">
      <c r="A15" s="8" t="s">
        <v>156</v>
      </c>
      <c r="B15" s="67">
        <v>0.11900000000000001</v>
      </c>
      <c r="C15" s="67">
        <v>0.111</v>
      </c>
      <c r="D15" s="67">
        <v>0.111</v>
      </c>
      <c r="E15" s="67">
        <v>0.109</v>
      </c>
      <c r="F15" s="7">
        <v>0</v>
      </c>
      <c r="G15" s="24">
        <v>364</v>
      </c>
      <c r="H15" s="68">
        <v>1</v>
      </c>
      <c r="I15" s="22" t="s">
        <v>246</v>
      </c>
      <c r="J15" s="24" t="s">
        <v>342</v>
      </c>
      <c r="K15" s="24" t="s">
        <v>248</v>
      </c>
      <c r="L15" s="22" t="s">
        <v>341</v>
      </c>
      <c r="M15" s="22" t="s">
        <v>450</v>
      </c>
    </row>
    <row r="16" spans="1:13" ht="12.75">
      <c r="A16" s="8" t="s">
        <v>96</v>
      </c>
      <c r="B16" s="67">
        <v>0.12300000000000001</v>
      </c>
      <c r="C16" s="67">
        <v>0.11900000000000001</v>
      </c>
      <c r="D16" s="67">
        <v>0.105</v>
      </c>
      <c r="E16" s="67">
        <v>0.10400000000000001</v>
      </c>
      <c r="F16" s="7">
        <v>0</v>
      </c>
      <c r="G16" s="24">
        <v>232</v>
      </c>
      <c r="H16" s="68">
        <v>0.9953</v>
      </c>
      <c r="I16" s="22" t="s">
        <v>246</v>
      </c>
      <c r="J16" s="24" t="s">
        <v>342</v>
      </c>
      <c r="K16" s="24" t="s">
        <v>248</v>
      </c>
      <c r="L16" s="22" t="s">
        <v>341</v>
      </c>
      <c r="M16" s="22" t="s">
        <v>446</v>
      </c>
    </row>
    <row r="17" spans="1:13" ht="12.75">
      <c r="A17" s="8" t="s">
        <v>212</v>
      </c>
      <c r="B17" s="67">
        <v>0.10400000000000001</v>
      </c>
      <c r="C17" s="67">
        <v>0.10400000000000001</v>
      </c>
      <c r="D17" s="67">
        <v>0.10400000000000001</v>
      </c>
      <c r="E17" s="67">
        <v>0.101</v>
      </c>
      <c r="F17" s="7">
        <v>0</v>
      </c>
      <c r="G17" s="24">
        <v>295</v>
      </c>
      <c r="H17" s="68">
        <v>0.9346</v>
      </c>
      <c r="I17" s="22" t="s">
        <v>249</v>
      </c>
      <c r="J17" s="24" t="s">
        <v>342</v>
      </c>
      <c r="K17" s="24" t="s">
        <v>248</v>
      </c>
      <c r="L17" s="22" t="s">
        <v>341</v>
      </c>
      <c r="M17" s="57" t="s">
        <v>446</v>
      </c>
    </row>
    <row r="18" spans="1:13" ht="12.75">
      <c r="A18" s="8" t="s">
        <v>99</v>
      </c>
      <c r="B18" s="67">
        <v>0.101</v>
      </c>
      <c r="C18" s="67">
        <v>0.097</v>
      </c>
      <c r="D18" s="67">
        <v>0.091</v>
      </c>
      <c r="E18" s="67">
        <v>0.09</v>
      </c>
      <c r="F18" s="7">
        <v>0</v>
      </c>
      <c r="G18" s="24">
        <v>225</v>
      </c>
      <c r="H18" s="68">
        <v>0.9953</v>
      </c>
      <c r="I18" s="22" t="s">
        <v>249</v>
      </c>
      <c r="J18" s="24" t="s">
        <v>342</v>
      </c>
      <c r="K18" s="24" t="s">
        <v>248</v>
      </c>
      <c r="L18" s="22" t="s">
        <v>341</v>
      </c>
      <c r="M18" s="22" t="s">
        <v>446</v>
      </c>
    </row>
    <row r="19" spans="1:13" ht="12.75">
      <c r="A19" s="8" t="s">
        <v>157</v>
      </c>
      <c r="B19" s="67">
        <v>0.10300000000000001</v>
      </c>
      <c r="C19" s="67">
        <v>0.101</v>
      </c>
      <c r="D19" s="67">
        <v>0.1</v>
      </c>
      <c r="E19" s="67">
        <v>0.098</v>
      </c>
      <c r="F19" s="7">
        <v>0</v>
      </c>
      <c r="G19" s="24">
        <v>353</v>
      </c>
      <c r="H19" s="68">
        <v>0.9346</v>
      </c>
      <c r="I19" s="22" t="s">
        <v>246</v>
      </c>
      <c r="J19" s="24" t="s">
        <v>342</v>
      </c>
      <c r="K19" s="24" t="s">
        <v>248</v>
      </c>
      <c r="L19" s="22" t="s">
        <v>341</v>
      </c>
      <c r="M19" s="22" t="s">
        <v>446</v>
      </c>
    </row>
    <row r="20" spans="1:13" ht="12.75">
      <c r="A20" s="8" t="s">
        <v>104</v>
      </c>
      <c r="B20" s="67">
        <v>0.109</v>
      </c>
      <c r="C20" s="67">
        <v>0.10600000000000001</v>
      </c>
      <c r="D20" s="67">
        <v>0.10300000000000001</v>
      </c>
      <c r="E20" s="67">
        <v>0.101</v>
      </c>
      <c r="F20" s="7">
        <v>0</v>
      </c>
      <c r="G20" s="24">
        <v>362</v>
      </c>
      <c r="H20" s="68">
        <v>0.9953</v>
      </c>
      <c r="I20" s="22" t="s">
        <v>343</v>
      </c>
      <c r="J20" s="24" t="s">
        <v>342</v>
      </c>
      <c r="K20" s="24" t="s">
        <v>248</v>
      </c>
      <c r="L20" s="22" t="s">
        <v>341</v>
      </c>
      <c r="M20" s="22" t="s">
        <v>450</v>
      </c>
    </row>
    <row r="21" spans="1:13" ht="12.75">
      <c r="A21" s="8" t="s">
        <v>158</v>
      </c>
      <c r="B21" s="67">
        <v>0.10600000000000001</v>
      </c>
      <c r="C21" s="67">
        <v>0.10200000000000001</v>
      </c>
      <c r="D21" s="67">
        <v>0.101</v>
      </c>
      <c r="E21" s="67">
        <v>0.097</v>
      </c>
      <c r="F21" s="7">
        <v>0</v>
      </c>
      <c r="G21" s="24">
        <v>355</v>
      </c>
      <c r="H21" s="68">
        <v>0.9251999999999999</v>
      </c>
      <c r="I21" s="22" t="s">
        <v>246</v>
      </c>
      <c r="J21" s="24" t="s">
        <v>342</v>
      </c>
      <c r="K21" s="24" t="s">
        <v>248</v>
      </c>
      <c r="L21" s="22" t="s">
        <v>338</v>
      </c>
      <c r="M21" s="22" t="s">
        <v>445</v>
      </c>
    </row>
    <row r="22" spans="1:13" ht="12.75">
      <c r="A22" s="8" t="s">
        <v>159</v>
      </c>
      <c r="B22" s="67">
        <v>0.113</v>
      </c>
      <c r="C22" s="67">
        <v>0.10600000000000001</v>
      </c>
      <c r="D22" s="67">
        <v>0.105</v>
      </c>
      <c r="E22" s="67">
        <v>0.1</v>
      </c>
      <c r="F22" s="7">
        <v>0</v>
      </c>
      <c r="G22" s="24">
        <v>234</v>
      </c>
      <c r="H22" s="68">
        <v>0.9439</v>
      </c>
      <c r="I22" s="22" t="s">
        <v>246</v>
      </c>
      <c r="J22" s="24" t="s">
        <v>247</v>
      </c>
      <c r="K22" s="24" t="s">
        <v>248</v>
      </c>
      <c r="L22" s="22" t="s">
        <v>341</v>
      </c>
      <c r="M22" s="22" t="s">
        <v>446</v>
      </c>
    </row>
    <row r="23" spans="1:13" ht="12.75">
      <c r="A23" s="8" t="s">
        <v>276</v>
      </c>
      <c r="B23" s="67">
        <v>0.101</v>
      </c>
      <c r="C23" s="67">
        <v>0.101</v>
      </c>
      <c r="D23" s="67">
        <v>0.1</v>
      </c>
      <c r="E23" s="67">
        <v>0.095</v>
      </c>
      <c r="F23" s="7">
        <v>0</v>
      </c>
      <c r="G23" s="24">
        <v>290</v>
      </c>
      <c r="H23" s="68">
        <v>0.8458</v>
      </c>
      <c r="I23" s="22" t="s">
        <v>343</v>
      </c>
      <c r="J23" s="24" t="s">
        <v>247</v>
      </c>
      <c r="K23" s="24" t="s">
        <v>248</v>
      </c>
      <c r="L23" s="22" t="s">
        <v>336</v>
      </c>
      <c r="M23" s="22" t="s">
        <v>449</v>
      </c>
    </row>
    <row r="24" spans="1:13" ht="12.75">
      <c r="A24" s="8" t="s">
        <v>209</v>
      </c>
      <c r="B24" s="67">
        <v>0.115</v>
      </c>
      <c r="C24" s="67">
        <v>0.115</v>
      </c>
      <c r="D24" s="67">
        <v>0.10200000000000001</v>
      </c>
      <c r="E24" s="67">
        <v>0.1</v>
      </c>
      <c r="F24" s="7">
        <v>0</v>
      </c>
      <c r="G24" s="24">
        <v>365</v>
      </c>
      <c r="H24" s="68">
        <v>0.9765999999999999</v>
      </c>
      <c r="I24" s="22" t="s">
        <v>249</v>
      </c>
      <c r="J24" s="24" t="s">
        <v>342</v>
      </c>
      <c r="K24" s="24" t="s">
        <v>248</v>
      </c>
      <c r="L24" s="22" t="s">
        <v>335</v>
      </c>
      <c r="M24" s="22" t="s">
        <v>446</v>
      </c>
    </row>
    <row r="25" spans="1:13" ht="12.75">
      <c r="A25" s="8" t="s">
        <v>160</v>
      </c>
      <c r="B25" s="67">
        <v>0.114</v>
      </c>
      <c r="C25" s="67">
        <v>0.113</v>
      </c>
      <c r="D25" s="67">
        <v>0.108</v>
      </c>
      <c r="E25" s="67">
        <v>0.10300000000000001</v>
      </c>
      <c r="F25" s="7">
        <v>0</v>
      </c>
      <c r="G25" s="24">
        <v>221</v>
      </c>
      <c r="H25" s="68">
        <v>0.797</v>
      </c>
      <c r="I25" s="22" t="s">
        <v>246</v>
      </c>
      <c r="J25" s="24" t="s">
        <v>342</v>
      </c>
      <c r="K25" s="24" t="s">
        <v>248</v>
      </c>
      <c r="L25" s="22" t="s">
        <v>341</v>
      </c>
      <c r="M25" s="57" t="s">
        <v>450</v>
      </c>
    </row>
    <row r="26" spans="1:13" ht="12.75">
      <c r="A26" s="8" t="s">
        <v>161</v>
      </c>
      <c r="B26" s="67">
        <v>0.117</v>
      </c>
      <c r="C26" s="67">
        <v>0.115</v>
      </c>
      <c r="D26" s="67">
        <v>0.114</v>
      </c>
      <c r="E26" s="67">
        <v>0.113</v>
      </c>
      <c r="F26" s="7">
        <v>0</v>
      </c>
      <c r="G26" s="24">
        <v>239</v>
      </c>
      <c r="H26" s="68">
        <v>0.9906999999999999</v>
      </c>
      <c r="I26" s="22" t="s">
        <v>343</v>
      </c>
      <c r="J26" s="24" t="s">
        <v>247</v>
      </c>
      <c r="K26" s="24" t="s">
        <v>248</v>
      </c>
      <c r="L26" s="22" t="s">
        <v>341</v>
      </c>
      <c r="M26" s="22" t="s">
        <v>449</v>
      </c>
    </row>
    <row r="27" spans="1:13" ht="12.75">
      <c r="A27" s="8" t="s">
        <v>111</v>
      </c>
      <c r="B27" s="67">
        <v>0.108</v>
      </c>
      <c r="C27" s="67">
        <v>0.098</v>
      </c>
      <c r="D27" s="67">
        <v>0.097</v>
      </c>
      <c r="E27" s="67">
        <v>0.097</v>
      </c>
      <c r="F27" s="7">
        <v>0</v>
      </c>
      <c r="G27" s="24">
        <v>226</v>
      </c>
      <c r="H27" s="68">
        <v>0.9626</v>
      </c>
      <c r="I27" s="22" t="s">
        <v>246</v>
      </c>
      <c r="J27" s="24" t="s">
        <v>344</v>
      </c>
      <c r="K27" s="24" t="s">
        <v>248</v>
      </c>
      <c r="L27" s="22" t="s">
        <v>341</v>
      </c>
      <c r="M27" s="22" t="s">
        <v>446</v>
      </c>
    </row>
    <row r="28" spans="1:13" ht="12.75">
      <c r="A28" s="8" t="s">
        <v>113</v>
      </c>
      <c r="B28" s="67">
        <v>0.092</v>
      </c>
      <c r="C28" s="67">
        <v>0.09</v>
      </c>
      <c r="D28" s="67">
        <v>0.08600000000000001</v>
      </c>
      <c r="E28" s="67">
        <v>0.084</v>
      </c>
      <c r="F28" s="7">
        <v>0</v>
      </c>
      <c r="G28" s="24">
        <v>237</v>
      </c>
      <c r="H28" s="68">
        <v>0.9626</v>
      </c>
      <c r="I28" s="22" t="s">
        <v>249</v>
      </c>
      <c r="J28" s="24" t="s">
        <v>344</v>
      </c>
      <c r="K28" s="24" t="s">
        <v>248</v>
      </c>
      <c r="L28" s="22" t="s">
        <v>341</v>
      </c>
      <c r="M28" s="22" t="s">
        <v>446</v>
      </c>
    </row>
    <row r="29" spans="1:13" ht="12.75">
      <c r="A29" s="8" t="s">
        <v>162</v>
      </c>
      <c r="B29" s="67">
        <v>0.12</v>
      </c>
      <c r="C29" s="67">
        <v>0.113</v>
      </c>
      <c r="D29" s="67">
        <v>0.109</v>
      </c>
      <c r="E29" s="67">
        <v>0.108</v>
      </c>
      <c r="F29" s="7">
        <v>0</v>
      </c>
      <c r="G29" s="24">
        <v>233</v>
      </c>
      <c r="H29" s="68">
        <v>0.9953</v>
      </c>
      <c r="I29" s="22" t="s">
        <v>246</v>
      </c>
      <c r="J29" s="24" t="s">
        <v>344</v>
      </c>
      <c r="K29" s="24" t="s">
        <v>248</v>
      </c>
      <c r="L29" s="22" t="s">
        <v>341</v>
      </c>
      <c r="M29" s="22" t="s">
        <v>451</v>
      </c>
    </row>
    <row r="30" spans="1:8" ht="12.75">
      <c r="A30" s="8"/>
      <c r="B30" s="10"/>
      <c r="C30" s="10"/>
      <c r="D30" s="10"/>
      <c r="E30" s="10"/>
      <c r="G30" s="7"/>
      <c r="H30" s="11"/>
    </row>
    <row r="31" spans="1:8" ht="12.75">
      <c r="A31" s="6" t="s">
        <v>244</v>
      </c>
      <c r="F31" s="13">
        <f>AVERAGE(F7:F29)</f>
        <v>0</v>
      </c>
      <c r="G31" s="13">
        <f>AVERAGE(G7:G29)</f>
        <v>285.7826086956522</v>
      </c>
      <c r="H31" s="12">
        <f>AVERAGE(H7:H29)</f>
        <v>0.9635391304347827</v>
      </c>
    </row>
    <row r="32" spans="1:5" ht="12.75">
      <c r="A32" s="6" t="s">
        <v>245</v>
      </c>
      <c r="B32" s="10">
        <f>MAX(B7:E29)</f>
        <v>0.12300000000000001</v>
      </c>
      <c r="C32" s="10">
        <v>0.12</v>
      </c>
      <c r="D32" s="10">
        <v>0.119</v>
      </c>
      <c r="E32" s="10">
        <v>0.117</v>
      </c>
    </row>
    <row r="34" spans="1:12" ht="12.75">
      <c r="A34" s="29" t="s">
        <v>260</v>
      </c>
      <c r="B34" s="105" t="s">
        <v>261</v>
      </c>
      <c r="C34" s="105"/>
      <c r="D34" s="105"/>
      <c r="E34" s="105"/>
      <c r="F34" s="105"/>
      <c r="G34" s="105" t="s">
        <v>262</v>
      </c>
      <c r="H34" s="105"/>
      <c r="I34" s="105"/>
      <c r="J34" s="105"/>
      <c r="K34" s="105" t="s">
        <v>263</v>
      </c>
      <c r="L34" s="105"/>
    </row>
    <row r="35" spans="1:12" ht="12.75">
      <c r="A35" s="24" t="s">
        <v>320</v>
      </c>
      <c r="B35" s="102" t="s">
        <v>265</v>
      </c>
      <c r="C35" s="102"/>
      <c r="D35" s="102"/>
      <c r="E35" s="102"/>
      <c r="F35" s="102"/>
      <c r="G35" s="102" t="s">
        <v>321</v>
      </c>
      <c r="H35" s="102"/>
      <c r="I35" s="102"/>
      <c r="J35" s="102"/>
      <c r="K35" s="102" t="s">
        <v>267</v>
      </c>
      <c r="L35" s="102"/>
    </row>
    <row r="37" spans="1:5" ht="12.75">
      <c r="A37" s="8" t="s">
        <v>417</v>
      </c>
      <c r="B37" s="13">
        <f>COUNTA(A7:A29)</f>
        <v>23</v>
      </c>
      <c r="C37" s="10"/>
      <c r="D37" s="10"/>
      <c r="E37" s="14"/>
    </row>
  </sheetData>
  <mergeCells count="11">
    <mergeCell ref="B34:F34"/>
    <mergeCell ref="G34:J34"/>
    <mergeCell ref="K34:L34"/>
    <mergeCell ref="B35:F35"/>
    <mergeCell ref="G35:J35"/>
    <mergeCell ref="K35:L35"/>
    <mergeCell ref="B5:E5"/>
    <mergeCell ref="F5:H5"/>
    <mergeCell ref="A1:M1"/>
    <mergeCell ref="A3:M3"/>
    <mergeCell ref="A2:M2"/>
  </mergeCells>
  <printOptions horizontalCentered="1"/>
  <pageMargins left="0.1" right="0.1" top="0.25" bottom="0.5" header="0" footer="0"/>
  <pageSetup fitToHeight="0" fitToWidth="1" horizontalDpi="600" verticalDpi="600" orientation="landscape" scale="81" r:id="rId1"/>
  <headerFooter alignWithMargins="0">
    <oddFooter>&amp;C&amp;8For the year of 2002</oddFooter>
  </headerFooter>
  <rowBreaks count="1" manualBreakCount="1">
    <brk id="41" max="255" man="1"/>
  </rowBreaks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29">
      <selection activeCell="D31" sqref="D31"/>
    </sheetView>
  </sheetViews>
  <sheetFormatPr defaultColWidth="9.140625" defaultRowHeight="12.75"/>
  <cols>
    <col min="1" max="1" width="41.28125" style="6" bestFit="1" customWidth="1"/>
    <col min="2" max="2" width="6.8515625" style="6" bestFit="1" customWidth="1"/>
    <col min="3" max="4" width="7.00390625" style="6" bestFit="1" customWidth="1"/>
    <col min="5" max="5" width="6.8515625" style="6" bestFit="1" customWidth="1"/>
    <col min="6" max="6" width="10.421875" style="7" bestFit="1" customWidth="1"/>
    <col min="7" max="7" width="8.140625" style="6" bestFit="1" customWidth="1"/>
    <col min="8" max="8" width="9.00390625" style="6" bestFit="1" customWidth="1"/>
    <col min="9" max="9" width="9.28125" style="14" bestFit="1" customWidth="1"/>
    <col min="10" max="10" width="7.8515625" style="6" bestFit="1" customWidth="1"/>
    <col min="11" max="11" width="7.421875" style="6" bestFit="1" customWidth="1"/>
    <col min="12" max="12" width="9.7109375" style="6" bestFit="1" customWidth="1"/>
    <col min="13" max="13" width="17.421875" style="6" bestFit="1" customWidth="1"/>
    <col min="14" max="14" width="30.00390625" style="6" bestFit="1" customWidth="1"/>
    <col min="15" max="16384" width="9.140625" style="6" customWidth="1"/>
  </cols>
  <sheetData>
    <row r="1" spans="1:14" ht="12.75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2.75">
      <c r="A2" s="98" t="s">
        <v>474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75">
      <c r="A3" s="98" t="s">
        <v>290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5" spans="1:14" ht="12.75">
      <c r="A5" s="35"/>
      <c r="B5" s="107" t="s">
        <v>253</v>
      </c>
      <c r="C5" s="107"/>
      <c r="D5" s="107"/>
      <c r="E5" s="107"/>
      <c r="F5" s="107" t="s">
        <v>178</v>
      </c>
      <c r="G5" s="107"/>
      <c r="H5" s="107"/>
      <c r="I5" s="69" t="s">
        <v>291</v>
      </c>
      <c r="J5" s="29" t="s">
        <v>293</v>
      </c>
      <c r="K5" s="29" t="s">
        <v>299</v>
      </c>
      <c r="L5" s="29" t="s">
        <v>297</v>
      </c>
      <c r="M5" s="29" t="s">
        <v>295</v>
      </c>
      <c r="N5" s="29" t="s">
        <v>302</v>
      </c>
    </row>
    <row r="6" spans="1:14" ht="12.75">
      <c r="A6" s="38" t="s">
        <v>63</v>
      </c>
      <c r="B6" s="37" t="s">
        <v>179</v>
      </c>
      <c r="C6" s="37" t="s">
        <v>180</v>
      </c>
      <c r="D6" s="37" t="s">
        <v>181</v>
      </c>
      <c r="E6" s="37" t="s">
        <v>182</v>
      </c>
      <c r="F6" s="37" t="s">
        <v>195</v>
      </c>
      <c r="G6" s="37" t="s">
        <v>194</v>
      </c>
      <c r="H6" s="39" t="s">
        <v>192</v>
      </c>
      <c r="I6" s="70" t="s">
        <v>292</v>
      </c>
      <c r="J6" s="29" t="s">
        <v>294</v>
      </c>
      <c r="K6" s="29" t="s">
        <v>300</v>
      </c>
      <c r="L6" s="29" t="s">
        <v>298</v>
      </c>
      <c r="M6" s="29" t="s">
        <v>296</v>
      </c>
      <c r="N6" s="29" t="s">
        <v>303</v>
      </c>
    </row>
    <row r="7" spans="1:14" ht="12.75">
      <c r="A7" s="8" t="s">
        <v>83</v>
      </c>
      <c r="B7" s="67">
        <v>0.10200000000000001</v>
      </c>
      <c r="C7" s="67">
        <v>0.09</v>
      </c>
      <c r="D7" s="67">
        <v>0.08800000000000001</v>
      </c>
      <c r="E7" s="67">
        <v>0.08800000000000001</v>
      </c>
      <c r="F7" s="7">
        <v>10</v>
      </c>
      <c r="G7" s="50">
        <v>5639</v>
      </c>
      <c r="H7" s="11">
        <v>1</v>
      </c>
      <c r="I7" s="10">
        <v>0.085</v>
      </c>
      <c r="J7" s="22" t="s">
        <v>246</v>
      </c>
      <c r="K7" s="24" t="s">
        <v>344</v>
      </c>
      <c r="L7" s="24" t="s">
        <v>248</v>
      </c>
      <c r="M7" s="22" t="s">
        <v>341</v>
      </c>
      <c r="N7" s="22" t="s">
        <v>446</v>
      </c>
    </row>
    <row r="8" spans="1:14" ht="12.75">
      <c r="A8" s="8" t="s">
        <v>80</v>
      </c>
      <c r="B8" s="67">
        <v>0.095</v>
      </c>
      <c r="C8" s="67">
        <v>0.093</v>
      </c>
      <c r="D8" s="67">
        <v>0.093</v>
      </c>
      <c r="E8" s="67">
        <v>0.092</v>
      </c>
      <c r="F8" s="7">
        <v>4</v>
      </c>
      <c r="G8" s="50">
        <v>5469</v>
      </c>
      <c r="H8" s="11">
        <v>0.9813</v>
      </c>
      <c r="I8" s="10">
        <v>0.088</v>
      </c>
      <c r="J8" s="22" t="s">
        <v>246</v>
      </c>
      <c r="K8" s="24" t="s">
        <v>337</v>
      </c>
      <c r="L8" s="24" t="s">
        <v>248</v>
      </c>
      <c r="M8" s="22" t="s">
        <v>341</v>
      </c>
      <c r="N8" s="22" t="s">
        <v>448</v>
      </c>
    </row>
    <row r="9" spans="1:14" ht="12.75">
      <c r="A9" s="8" t="s">
        <v>214</v>
      </c>
      <c r="B9" s="67">
        <v>0.099</v>
      </c>
      <c r="C9" s="67">
        <v>0.092</v>
      </c>
      <c r="D9" s="67">
        <v>0.091</v>
      </c>
      <c r="E9" s="67">
        <v>0.08900000000000001</v>
      </c>
      <c r="F9" s="7">
        <v>7</v>
      </c>
      <c r="G9" s="50">
        <v>7168</v>
      </c>
      <c r="H9" s="11">
        <v>0.9906999999999999</v>
      </c>
      <c r="I9" s="10" t="s">
        <v>477</v>
      </c>
      <c r="J9" s="22" t="s">
        <v>249</v>
      </c>
      <c r="K9" s="24" t="s">
        <v>342</v>
      </c>
      <c r="L9" s="24" t="s">
        <v>248</v>
      </c>
      <c r="M9" s="22" t="s">
        <v>341</v>
      </c>
      <c r="N9" s="22" t="s">
        <v>446</v>
      </c>
    </row>
    <row r="10" spans="1:14" ht="12.75">
      <c r="A10" s="8" t="s">
        <v>86</v>
      </c>
      <c r="B10" s="67">
        <v>0.10300000000000001</v>
      </c>
      <c r="C10" s="67">
        <v>0.099</v>
      </c>
      <c r="D10" s="67">
        <v>0.095</v>
      </c>
      <c r="E10" s="67">
        <v>0.093</v>
      </c>
      <c r="F10" s="7">
        <v>19</v>
      </c>
      <c r="G10" s="50">
        <v>5546</v>
      </c>
      <c r="H10" s="11">
        <v>0.9765999999999999</v>
      </c>
      <c r="I10" s="10">
        <v>0.088</v>
      </c>
      <c r="J10" s="22" t="s">
        <v>343</v>
      </c>
      <c r="K10" s="24" t="s">
        <v>247</v>
      </c>
      <c r="L10" s="24" t="s">
        <v>248</v>
      </c>
      <c r="M10" s="22" t="s">
        <v>341</v>
      </c>
      <c r="N10" s="22" t="s">
        <v>449</v>
      </c>
    </row>
    <row r="11" spans="1:14" ht="12.75">
      <c r="A11" s="8" t="s">
        <v>143</v>
      </c>
      <c r="B11" s="67">
        <v>0.091</v>
      </c>
      <c r="C11" s="67">
        <v>0.09</v>
      </c>
      <c r="D11" s="67">
        <v>0.08900000000000001</v>
      </c>
      <c r="E11" s="67">
        <v>0.08600000000000001</v>
      </c>
      <c r="F11" s="7">
        <v>6</v>
      </c>
      <c r="G11" s="50">
        <v>8707</v>
      </c>
      <c r="H11" s="11">
        <v>1</v>
      </c>
      <c r="I11" s="10">
        <v>0.083</v>
      </c>
      <c r="J11" s="22" t="s">
        <v>246</v>
      </c>
      <c r="K11" s="24" t="s">
        <v>337</v>
      </c>
      <c r="L11" s="24" t="s">
        <v>248</v>
      </c>
      <c r="M11" s="22" t="s">
        <v>341</v>
      </c>
      <c r="N11" s="22" t="s">
        <v>448</v>
      </c>
    </row>
    <row r="12" spans="1:14" ht="12.75">
      <c r="A12" s="8" t="s">
        <v>89</v>
      </c>
      <c r="B12" s="67">
        <v>0.083</v>
      </c>
      <c r="C12" s="67">
        <v>0.076</v>
      </c>
      <c r="D12" s="67">
        <v>0.07400000000000001</v>
      </c>
      <c r="E12" s="67">
        <v>0.07400000000000001</v>
      </c>
      <c r="F12" s="7">
        <v>0</v>
      </c>
      <c r="G12" s="50">
        <v>8555</v>
      </c>
      <c r="H12" s="11">
        <v>0.9579000000000001</v>
      </c>
      <c r="I12" s="10">
        <v>0.075</v>
      </c>
      <c r="J12" s="22" t="s">
        <v>343</v>
      </c>
      <c r="K12" s="24" t="s">
        <v>342</v>
      </c>
      <c r="L12" s="24" t="s">
        <v>248</v>
      </c>
      <c r="M12" s="22" t="s">
        <v>341</v>
      </c>
      <c r="N12" s="22" t="s">
        <v>450</v>
      </c>
    </row>
    <row r="13" spans="1:14" ht="12.75">
      <c r="A13" s="8" t="s">
        <v>91</v>
      </c>
      <c r="B13" s="67">
        <v>0.08600000000000001</v>
      </c>
      <c r="C13" s="67">
        <v>0.078</v>
      </c>
      <c r="D13" s="67">
        <v>0.077</v>
      </c>
      <c r="E13" s="67">
        <v>0.07400000000000001</v>
      </c>
      <c r="F13" s="7">
        <v>1</v>
      </c>
      <c r="G13" s="50">
        <v>5646</v>
      </c>
      <c r="H13" s="11">
        <v>0.9765999999999999</v>
      </c>
      <c r="I13" s="10">
        <v>0.074</v>
      </c>
      <c r="J13" s="22" t="s">
        <v>343</v>
      </c>
      <c r="K13" s="24" t="s">
        <v>337</v>
      </c>
      <c r="L13" s="24" t="s">
        <v>248</v>
      </c>
      <c r="M13" s="22" t="s">
        <v>336</v>
      </c>
      <c r="N13" s="22" t="s">
        <v>449</v>
      </c>
    </row>
    <row r="14" spans="1:14" ht="12.75">
      <c r="A14" s="8" t="s">
        <v>16</v>
      </c>
      <c r="B14" s="67">
        <v>0.08900000000000001</v>
      </c>
      <c r="C14" s="67">
        <v>0.08</v>
      </c>
      <c r="D14" s="67">
        <v>0.075</v>
      </c>
      <c r="E14" s="67">
        <v>0.07400000000000001</v>
      </c>
      <c r="F14" s="7">
        <v>1</v>
      </c>
      <c r="G14" s="50">
        <v>8553</v>
      </c>
      <c r="H14" s="11">
        <v>0.986</v>
      </c>
      <c r="I14" s="10">
        <v>0.072</v>
      </c>
      <c r="J14" s="22" t="s">
        <v>246</v>
      </c>
      <c r="K14" s="24" t="s">
        <v>337</v>
      </c>
      <c r="L14" s="24" t="s">
        <v>248</v>
      </c>
      <c r="M14" s="22" t="s">
        <v>338</v>
      </c>
      <c r="N14" s="22" t="s">
        <v>446</v>
      </c>
    </row>
    <row r="15" spans="1:14" ht="12.75">
      <c r="A15" s="8" t="s">
        <v>156</v>
      </c>
      <c r="B15" s="67">
        <v>0.099</v>
      </c>
      <c r="C15" s="67">
        <v>0.097</v>
      </c>
      <c r="D15" s="67">
        <v>0.093</v>
      </c>
      <c r="E15" s="67">
        <v>0.093</v>
      </c>
      <c r="F15" s="7">
        <v>13</v>
      </c>
      <c r="G15" s="50">
        <v>8641</v>
      </c>
      <c r="H15" s="11">
        <v>0.9953</v>
      </c>
      <c r="I15" s="10">
        <v>0.087</v>
      </c>
      <c r="J15" s="22" t="s">
        <v>246</v>
      </c>
      <c r="K15" s="24" t="s">
        <v>342</v>
      </c>
      <c r="L15" s="24" t="s">
        <v>248</v>
      </c>
      <c r="M15" s="22" t="s">
        <v>341</v>
      </c>
      <c r="N15" s="22" t="s">
        <v>450</v>
      </c>
    </row>
    <row r="16" spans="1:14" ht="12.75">
      <c r="A16" s="8" t="s">
        <v>96</v>
      </c>
      <c r="B16" s="67">
        <v>0.10200000000000001</v>
      </c>
      <c r="C16" s="67">
        <v>0.098</v>
      </c>
      <c r="D16" s="67">
        <v>0.096</v>
      </c>
      <c r="E16" s="67">
        <v>0.093</v>
      </c>
      <c r="F16" s="7">
        <v>16</v>
      </c>
      <c r="G16" s="50">
        <v>5506</v>
      </c>
      <c r="H16" s="11">
        <v>0.9953</v>
      </c>
      <c r="I16" s="10">
        <v>0.084</v>
      </c>
      <c r="J16" s="22" t="s">
        <v>246</v>
      </c>
      <c r="K16" s="24" t="s">
        <v>342</v>
      </c>
      <c r="L16" s="24" t="s">
        <v>248</v>
      </c>
      <c r="M16" s="22" t="s">
        <v>341</v>
      </c>
      <c r="N16" s="22" t="s">
        <v>446</v>
      </c>
    </row>
    <row r="17" spans="1:14" ht="12.75">
      <c r="A17" s="8" t="s">
        <v>212</v>
      </c>
      <c r="B17" s="67">
        <v>0.094</v>
      </c>
      <c r="C17" s="67">
        <v>0.094</v>
      </c>
      <c r="D17" s="67">
        <v>0.093</v>
      </c>
      <c r="E17" s="67">
        <v>0.092</v>
      </c>
      <c r="F17" s="7">
        <v>13</v>
      </c>
      <c r="G17" s="50">
        <v>6925</v>
      </c>
      <c r="H17" s="11">
        <v>0.9299</v>
      </c>
      <c r="I17" s="10" t="s">
        <v>477</v>
      </c>
      <c r="J17" s="22" t="s">
        <v>249</v>
      </c>
      <c r="K17" s="24" t="s">
        <v>342</v>
      </c>
      <c r="L17" s="24" t="s">
        <v>248</v>
      </c>
      <c r="M17" s="22" t="s">
        <v>341</v>
      </c>
      <c r="N17" s="57" t="s">
        <v>446</v>
      </c>
    </row>
    <row r="18" spans="1:14" ht="12.75">
      <c r="A18" s="8" t="s">
        <v>99</v>
      </c>
      <c r="B18" s="67">
        <v>0.08900000000000001</v>
      </c>
      <c r="C18" s="67">
        <v>0.08800000000000001</v>
      </c>
      <c r="D18" s="67">
        <v>0.08600000000000001</v>
      </c>
      <c r="E18" s="67">
        <v>0.085</v>
      </c>
      <c r="F18" s="7">
        <v>4</v>
      </c>
      <c r="G18" s="50">
        <v>5312</v>
      </c>
      <c r="H18" s="11">
        <v>0.9906999999999999</v>
      </c>
      <c r="I18" s="10">
        <v>0.08</v>
      </c>
      <c r="J18" s="22" t="s">
        <v>249</v>
      </c>
      <c r="K18" s="24" t="s">
        <v>342</v>
      </c>
      <c r="L18" s="24" t="s">
        <v>248</v>
      </c>
      <c r="M18" s="22" t="s">
        <v>341</v>
      </c>
      <c r="N18" s="22" t="s">
        <v>446</v>
      </c>
    </row>
    <row r="19" spans="1:14" ht="12.75">
      <c r="A19" s="8" t="s">
        <v>157</v>
      </c>
      <c r="B19" s="67">
        <v>0.099</v>
      </c>
      <c r="C19" s="67">
        <v>0.095</v>
      </c>
      <c r="D19" s="67">
        <v>0.094</v>
      </c>
      <c r="E19" s="67">
        <v>0.09</v>
      </c>
      <c r="F19" s="7">
        <v>8</v>
      </c>
      <c r="G19" s="50">
        <v>8381</v>
      </c>
      <c r="H19" s="11">
        <v>0.9346</v>
      </c>
      <c r="I19" s="10">
        <v>0.086</v>
      </c>
      <c r="J19" s="22" t="s">
        <v>246</v>
      </c>
      <c r="K19" s="24" t="s">
        <v>342</v>
      </c>
      <c r="L19" s="24" t="s">
        <v>248</v>
      </c>
      <c r="M19" s="22" t="s">
        <v>341</v>
      </c>
      <c r="N19" s="22" t="s">
        <v>446</v>
      </c>
    </row>
    <row r="20" spans="1:14" ht="12.75">
      <c r="A20" s="8" t="s">
        <v>104</v>
      </c>
      <c r="B20" s="67">
        <v>0.101</v>
      </c>
      <c r="C20" s="67">
        <v>0.095</v>
      </c>
      <c r="D20" s="67">
        <v>0.095</v>
      </c>
      <c r="E20" s="67">
        <v>0.094</v>
      </c>
      <c r="F20" s="7">
        <v>8</v>
      </c>
      <c r="G20" s="50">
        <v>8596</v>
      </c>
      <c r="H20" s="11">
        <v>0.9906999999999999</v>
      </c>
      <c r="I20" s="10">
        <v>0.083</v>
      </c>
      <c r="J20" s="22" t="s">
        <v>343</v>
      </c>
      <c r="K20" s="24" t="s">
        <v>342</v>
      </c>
      <c r="L20" s="24" t="s">
        <v>248</v>
      </c>
      <c r="M20" s="22" t="s">
        <v>341</v>
      </c>
      <c r="N20" s="22" t="s">
        <v>450</v>
      </c>
    </row>
    <row r="21" spans="1:14" ht="12.75">
      <c r="A21" s="8" t="s">
        <v>158</v>
      </c>
      <c r="B21" s="67">
        <v>0.097</v>
      </c>
      <c r="C21" s="67">
        <v>0.094</v>
      </c>
      <c r="D21" s="67">
        <v>0.094</v>
      </c>
      <c r="E21" s="67">
        <v>0.094</v>
      </c>
      <c r="F21" s="7">
        <v>6</v>
      </c>
      <c r="G21" s="50">
        <v>8151</v>
      </c>
      <c r="H21" s="11">
        <v>0.9065000000000001</v>
      </c>
      <c r="I21" s="10" t="s">
        <v>477</v>
      </c>
      <c r="J21" s="22" t="s">
        <v>246</v>
      </c>
      <c r="K21" s="24" t="s">
        <v>342</v>
      </c>
      <c r="L21" s="24" t="s">
        <v>248</v>
      </c>
      <c r="M21" s="22" t="s">
        <v>338</v>
      </c>
      <c r="N21" s="22" t="s">
        <v>445</v>
      </c>
    </row>
    <row r="22" spans="1:14" ht="12.75">
      <c r="A22" s="8" t="s">
        <v>159</v>
      </c>
      <c r="B22" s="67">
        <v>0.1</v>
      </c>
      <c r="C22" s="67">
        <v>0.093</v>
      </c>
      <c r="D22" s="67">
        <v>0.09</v>
      </c>
      <c r="E22" s="67">
        <v>0.08800000000000001</v>
      </c>
      <c r="F22" s="7">
        <v>11</v>
      </c>
      <c r="G22" s="50">
        <v>5445</v>
      </c>
      <c r="H22" s="11">
        <v>0.9251999999999999</v>
      </c>
      <c r="I22" s="10">
        <v>0.085</v>
      </c>
      <c r="J22" s="22" t="s">
        <v>246</v>
      </c>
      <c r="K22" s="24" t="s">
        <v>247</v>
      </c>
      <c r="L22" s="24" t="s">
        <v>248</v>
      </c>
      <c r="M22" s="22" t="s">
        <v>341</v>
      </c>
      <c r="N22" s="22" t="s">
        <v>446</v>
      </c>
    </row>
    <row r="23" spans="1:14" ht="12.75">
      <c r="A23" s="8" t="s">
        <v>276</v>
      </c>
      <c r="B23" s="67">
        <v>0.093</v>
      </c>
      <c r="C23" s="67">
        <v>0.08700000000000001</v>
      </c>
      <c r="D23" s="67">
        <v>0.08600000000000001</v>
      </c>
      <c r="E23" s="67">
        <v>0.084</v>
      </c>
      <c r="F23" s="7">
        <v>3</v>
      </c>
      <c r="G23" s="50">
        <v>6767</v>
      </c>
      <c r="H23" s="11">
        <v>0.8411</v>
      </c>
      <c r="I23" s="10">
        <v>0.087</v>
      </c>
      <c r="J23" s="22" t="s">
        <v>343</v>
      </c>
      <c r="K23" s="24" t="s">
        <v>247</v>
      </c>
      <c r="L23" s="24" t="s">
        <v>248</v>
      </c>
      <c r="M23" s="22" t="s">
        <v>336</v>
      </c>
      <c r="N23" s="22" t="s">
        <v>449</v>
      </c>
    </row>
    <row r="24" spans="1:14" ht="12.75">
      <c r="A24" s="8" t="s">
        <v>209</v>
      </c>
      <c r="B24" s="67">
        <v>0.094</v>
      </c>
      <c r="C24" s="67">
        <v>0.08700000000000001</v>
      </c>
      <c r="D24" s="67">
        <v>0.08600000000000001</v>
      </c>
      <c r="E24" s="67">
        <v>0.082</v>
      </c>
      <c r="F24" s="7">
        <v>3</v>
      </c>
      <c r="G24" s="50">
        <v>8524</v>
      </c>
      <c r="H24" s="11">
        <v>0.9626</v>
      </c>
      <c r="I24" s="10">
        <v>0.077</v>
      </c>
      <c r="J24" s="22" t="s">
        <v>249</v>
      </c>
      <c r="K24" s="24" t="s">
        <v>342</v>
      </c>
      <c r="L24" s="24" t="s">
        <v>248</v>
      </c>
      <c r="M24" s="22" t="s">
        <v>335</v>
      </c>
      <c r="N24" s="22" t="s">
        <v>446</v>
      </c>
    </row>
    <row r="25" spans="1:14" ht="12.75">
      <c r="A25" s="8" t="s">
        <v>160</v>
      </c>
      <c r="B25" s="67">
        <v>0.10400000000000001</v>
      </c>
      <c r="C25" s="67">
        <v>0.094</v>
      </c>
      <c r="D25" s="67">
        <v>0.094</v>
      </c>
      <c r="E25" s="67">
        <v>0.093</v>
      </c>
      <c r="F25" s="7">
        <v>17</v>
      </c>
      <c r="G25" s="50">
        <v>5154</v>
      </c>
      <c r="H25" s="11">
        <v>0.7767000000000001</v>
      </c>
      <c r="I25" s="10" t="s">
        <v>477</v>
      </c>
      <c r="J25" s="22" t="s">
        <v>246</v>
      </c>
      <c r="K25" s="24" t="s">
        <v>342</v>
      </c>
      <c r="L25" s="24" t="s">
        <v>248</v>
      </c>
      <c r="M25" s="22" t="s">
        <v>341</v>
      </c>
      <c r="N25" s="57" t="s">
        <v>450</v>
      </c>
    </row>
    <row r="26" spans="1:14" ht="12.75">
      <c r="A26" s="8" t="s">
        <v>161</v>
      </c>
      <c r="B26" s="67">
        <v>0.10700000000000001</v>
      </c>
      <c r="C26" s="67">
        <v>0.1</v>
      </c>
      <c r="D26" s="67">
        <v>0.098</v>
      </c>
      <c r="E26" s="67">
        <v>0.093</v>
      </c>
      <c r="F26" s="7">
        <v>19</v>
      </c>
      <c r="G26" s="50">
        <v>5654</v>
      </c>
      <c r="H26" s="11">
        <v>0.9906999999999999</v>
      </c>
      <c r="I26" s="10">
        <v>0.09</v>
      </c>
      <c r="J26" s="22" t="s">
        <v>343</v>
      </c>
      <c r="K26" s="24" t="s">
        <v>247</v>
      </c>
      <c r="L26" s="24" t="s">
        <v>248</v>
      </c>
      <c r="M26" s="22" t="s">
        <v>341</v>
      </c>
      <c r="N26" s="22" t="s">
        <v>449</v>
      </c>
    </row>
    <row r="27" spans="1:14" ht="12.75">
      <c r="A27" s="8" t="s">
        <v>111</v>
      </c>
      <c r="B27" s="67">
        <v>0.096</v>
      </c>
      <c r="C27" s="67">
        <v>0.08800000000000001</v>
      </c>
      <c r="D27" s="67">
        <v>0.08600000000000001</v>
      </c>
      <c r="E27" s="67">
        <v>0.085</v>
      </c>
      <c r="F27" s="7">
        <v>4</v>
      </c>
      <c r="G27" s="50">
        <v>5294</v>
      </c>
      <c r="H27" s="11">
        <v>0.9579000000000001</v>
      </c>
      <c r="I27" s="10">
        <v>0.081</v>
      </c>
      <c r="J27" s="22" t="s">
        <v>246</v>
      </c>
      <c r="K27" s="24" t="s">
        <v>344</v>
      </c>
      <c r="L27" s="24" t="s">
        <v>248</v>
      </c>
      <c r="M27" s="22" t="s">
        <v>341</v>
      </c>
      <c r="N27" s="22" t="s">
        <v>446</v>
      </c>
    </row>
    <row r="28" spans="1:14" ht="12.75">
      <c r="A28" s="8" t="s">
        <v>113</v>
      </c>
      <c r="B28" s="67">
        <v>0.08600000000000001</v>
      </c>
      <c r="C28" s="67">
        <v>0.08</v>
      </c>
      <c r="D28" s="67">
        <v>0.077</v>
      </c>
      <c r="E28" s="67">
        <v>0.077</v>
      </c>
      <c r="F28" s="7">
        <v>1</v>
      </c>
      <c r="G28" s="50">
        <v>5449</v>
      </c>
      <c r="H28" s="11">
        <v>0.9346</v>
      </c>
      <c r="I28" s="10">
        <v>0.073</v>
      </c>
      <c r="J28" s="22" t="s">
        <v>249</v>
      </c>
      <c r="K28" s="24" t="s">
        <v>344</v>
      </c>
      <c r="L28" s="24" t="s">
        <v>248</v>
      </c>
      <c r="M28" s="22" t="s">
        <v>341</v>
      </c>
      <c r="N28" s="22" t="s">
        <v>446</v>
      </c>
    </row>
    <row r="29" spans="1:14" ht="12.75">
      <c r="A29" s="8" t="s">
        <v>162</v>
      </c>
      <c r="B29" s="67">
        <v>0.101</v>
      </c>
      <c r="C29" s="67">
        <v>0.098</v>
      </c>
      <c r="D29" s="67">
        <v>0.098</v>
      </c>
      <c r="E29" s="67">
        <v>0.096</v>
      </c>
      <c r="F29" s="7">
        <v>15</v>
      </c>
      <c r="G29" s="50">
        <v>5538</v>
      </c>
      <c r="H29" s="11">
        <v>0.9953</v>
      </c>
      <c r="I29" s="10">
        <v>0.084</v>
      </c>
      <c r="J29" s="22" t="s">
        <v>246</v>
      </c>
      <c r="K29" s="24" t="s">
        <v>344</v>
      </c>
      <c r="L29" s="24" t="s">
        <v>248</v>
      </c>
      <c r="M29" s="22" t="s">
        <v>341</v>
      </c>
      <c r="N29" s="22" t="s">
        <v>451</v>
      </c>
    </row>
    <row r="30" spans="1:8" ht="12.75">
      <c r="A30" s="8"/>
      <c r="B30" s="10"/>
      <c r="C30" s="10"/>
      <c r="D30" s="10"/>
      <c r="E30" s="10"/>
      <c r="G30" s="7"/>
      <c r="H30" s="11"/>
    </row>
    <row r="31" spans="1:8" ht="12.75">
      <c r="A31" s="6" t="s">
        <v>244</v>
      </c>
      <c r="F31" s="13">
        <f>AVERAGE(F7:F29)</f>
        <v>8.217391304347826</v>
      </c>
      <c r="G31" s="13">
        <f>AVERAGE(G7:G29)</f>
        <v>6722.608695652174</v>
      </c>
      <c r="H31" s="12">
        <f>AVERAGE(H7:H29)</f>
        <v>0.9563565217391303</v>
      </c>
    </row>
    <row r="32" spans="1:5" ht="12.75">
      <c r="A32" s="6" t="s">
        <v>245</v>
      </c>
      <c r="B32" s="14">
        <f>MAX(B7:E29)</f>
        <v>0.10700000000000001</v>
      </c>
      <c r="C32" s="10">
        <v>0.107</v>
      </c>
      <c r="D32" s="10">
        <v>0.104</v>
      </c>
      <c r="E32" s="10">
        <v>0.103</v>
      </c>
    </row>
    <row r="34" ht="12.75">
      <c r="A34" s="35" t="s">
        <v>479</v>
      </c>
    </row>
    <row r="36" spans="1:12" ht="12.75">
      <c r="A36" s="29" t="s">
        <v>260</v>
      </c>
      <c r="B36" s="105" t="s">
        <v>261</v>
      </c>
      <c r="C36" s="105"/>
      <c r="D36" s="105"/>
      <c r="E36" s="105"/>
      <c r="F36" s="105"/>
      <c r="G36" s="105" t="s">
        <v>262</v>
      </c>
      <c r="H36" s="105"/>
      <c r="I36" s="105"/>
      <c r="J36" s="105"/>
      <c r="K36" s="105" t="s">
        <v>263</v>
      </c>
      <c r="L36" s="105"/>
    </row>
    <row r="37" spans="1:12" ht="12.75">
      <c r="A37" s="24" t="s">
        <v>320</v>
      </c>
      <c r="B37" s="102" t="s">
        <v>265</v>
      </c>
      <c r="C37" s="102"/>
      <c r="D37" s="102"/>
      <c r="E37" s="102"/>
      <c r="F37" s="102"/>
      <c r="G37" s="102" t="s">
        <v>321</v>
      </c>
      <c r="H37" s="102"/>
      <c r="I37" s="102"/>
      <c r="J37" s="102"/>
      <c r="K37" s="102" t="s">
        <v>267</v>
      </c>
      <c r="L37" s="102"/>
    </row>
    <row r="39" spans="1:5" ht="12.75">
      <c r="A39" s="8" t="s">
        <v>417</v>
      </c>
      <c r="B39" s="13">
        <f>COUNTA(A7:A29)</f>
        <v>23</v>
      </c>
      <c r="C39" s="10"/>
      <c r="D39" s="10"/>
      <c r="E39" s="10"/>
    </row>
  </sheetData>
  <mergeCells count="11">
    <mergeCell ref="B36:F36"/>
    <mergeCell ref="G36:J36"/>
    <mergeCell ref="K36:L36"/>
    <mergeCell ref="B37:F37"/>
    <mergeCell ref="G37:J37"/>
    <mergeCell ref="K37:L37"/>
    <mergeCell ref="B5:E5"/>
    <mergeCell ref="F5:H5"/>
    <mergeCell ref="A1:N1"/>
    <mergeCell ref="A3:N3"/>
    <mergeCell ref="A2:N2"/>
  </mergeCells>
  <printOptions horizontalCentered="1"/>
  <pageMargins left="0.1" right="0.1" top="0.25" bottom="0.5" header="0" footer="0"/>
  <pageSetup fitToHeight="0" fitToWidth="1" horizontalDpi="600" verticalDpi="600" orientation="landscape" scale="77" r:id="rId1"/>
  <headerFooter alignWithMargins="0">
    <oddFooter>&amp;C&amp;8For the year of 2002</oddFooter>
  </headerFooter>
  <rowBreaks count="1" manualBreakCount="1">
    <brk id="41" max="255" man="1"/>
  </rowBreaks>
  <colBreaks count="1" manualBreakCount="1">
    <brk id="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1">
      <selection activeCell="D31" sqref="D31"/>
    </sheetView>
  </sheetViews>
  <sheetFormatPr defaultColWidth="9.140625" defaultRowHeight="12.75"/>
  <cols>
    <col min="1" max="1" width="32.00390625" style="6" bestFit="1" customWidth="1"/>
    <col min="2" max="2" width="6.57421875" style="6" bestFit="1" customWidth="1"/>
    <col min="3" max="3" width="5.7109375" style="6" customWidth="1"/>
    <col min="4" max="4" width="6.7109375" style="6" customWidth="1"/>
    <col min="5" max="5" width="5.8515625" style="6" customWidth="1"/>
    <col min="6" max="6" width="7.28125" style="6" customWidth="1"/>
    <col min="7" max="7" width="12.421875" style="6" bestFit="1" customWidth="1"/>
    <col min="8" max="8" width="9.7109375" style="6" bestFit="1" customWidth="1"/>
    <col min="9" max="9" width="6.28125" style="6" bestFit="1" customWidth="1"/>
    <col min="10" max="10" width="9.7109375" style="6" bestFit="1" customWidth="1"/>
    <col min="11" max="11" width="7.8515625" style="6" bestFit="1" customWidth="1"/>
    <col min="12" max="12" width="7.421875" style="6" bestFit="1" customWidth="1"/>
    <col min="13" max="13" width="9.7109375" style="6" bestFit="1" customWidth="1"/>
    <col min="14" max="14" width="17.421875" style="6" bestFit="1" customWidth="1"/>
    <col min="15" max="15" width="27.28125" style="6" bestFit="1" customWidth="1"/>
    <col min="16" max="16384" width="9.140625" style="6" customWidth="1"/>
  </cols>
  <sheetData>
    <row r="1" spans="1:15" ht="15">
      <c r="A1" s="106" t="s">
        <v>169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98" t="s">
        <v>475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2.75">
      <c r="A3" s="98" t="s">
        <v>170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ht="12.75">
      <c r="B5" s="37" t="s">
        <v>115</v>
      </c>
    </row>
    <row r="6" spans="2:15" ht="12.75">
      <c r="B6" s="37" t="s">
        <v>116</v>
      </c>
      <c r="C6" s="107" t="s">
        <v>258</v>
      </c>
      <c r="D6" s="107"/>
      <c r="E6" s="107"/>
      <c r="F6" s="107"/>
      <c r="G6" s="37" t="s">
        <v>257</v>
      </c>
      <c r="H6" s="107" t="s">
        <v>178</v>
      </c>
      <c r="I6" s="107"/>
      <c r="J6" s="107"/>
      <c r="K6" s="29" t="s">
        <v>293</v>
      </c>
      <c r="L6" s="29" t="s">
        <v>299</v>
      </c>
      <c r="M6" s="29" t="s">
        <v>297</v>
      </c>
      <c r="N6" s="29" t="s">
        <v>295</v>
      </c>
      <c r="O6" s="29" t="s">
        <v>302</v>
      </c>
    </row>
    <row r="7" spans="1:15" ht="12.75">
      <c r="A7" s="4" t="s">
        <v>63</v>
      </c>
      <c r="B7" s="37" t="s">
        <v>5</v>
      </c>
      <c r="C7" s="37" t="s">
        <v>3</v>
      </c>
      <c r="D7" s="37" t="s">
        <v>4</v>
      </c>
      <c r="E7" s="37" t="s">
        <v>254</v>
      </c>
      <c r="F7" s="37" t="s">
        <v>255</v>
      </c>
      <c r="G7" s="27" t="s">
        <v>256</v>
      </c>
      <c r="H7" s="37" t="s">
        <v>166</v>
      </c>
      <c r="I7" s="37" t="s">
        <v>151</v>
      </c>
      <c r="J7" s="39" t="s">
        <v>192</v>
      </c>
      <c r="K7" s="29" t="s">
        <v>294</v>
      </c>
      <c r="L7" s="29" t="s">
        <v>300</v>
      </c>
      <c r="M7" s="29" t="s">
        <v>298</v>
      </c>
      <c r="N7" s="29" t="s">
        <v>296</v>
      </c>
      <c r="O7" s="29" t="s">
        <v>303</v>
      </c>
    </row>
    <row r="8" spans="1:15" ht="12.75">
      <c r="A8" s="8" t="s">
        <v>80</v>
      </c>
      <c r="B8" s="71">
        <v>17.2</v>
      </c>
      <c r="C8" s="24">
        <v>49</v>
      </c>
      <c r="D8" s="24">
        <v>38</v>
      </c>
      <c r="E8" s="24">
        <v>36</v>
      </c>
      <c r="F8" s="24">
        <v>30</v>
      </c>
      <c r="G8" s="24">
        <v>49</v>
      </c>
      <c r="H8" s="7">
        <v>0</v>
      </c>
      <c r="I8" s="7">
        <v>56</v>
      </c>
      <c r="J8" s="11">
        <v>0.9179999999999999</v>
      </c>
      <c r="K8" s="22" t="s">
        <v>246</v>
      </c>
      <c r="L8" s="24" t="s">
        <v>337</v>
      </c>
      <c r="M8" s="24" t="s">
        <v>248</v>
      </c>
      <c r="N8" s="22" t="s">
        <v>336</v>
      </c>
      <c r="O8" s="22" t="s">
        <v>448</v>
      </c>
    </row>
    <row r="9" spans="1:15" ht="12.75">
      <c r="A9" s="8" t="s">
        <v>143</v>
      </c>
      <c r="B9" s="71">
        <v>15.8</v>
      </c>
      <c r="C9" s="24">
        <v>42</v>
      </c>
      <c r="D9" s="24">
        <v>33</v>
      </c>
      <c r="E9" s="24">
        <v>32</v>
      </c>
      <c r="F9" s="24">
        <v>31</v>
      </c>
      <c r="G9" s="24">
        <v>42</v>
      </c>
      <c r="H9" s="7">
        <v>0</v>
      </c>
      <c r="I9" s="7">
        <v>57</v>
      </c>
      <c r="J9" s="11">
        <v>0.9344</v>
      </c>
      <c r="K9" s="22" t="s">
        <v>246</v>
      </c>
      <c r="L9" s="24" t="s">
        <v>337</v>
      </c>
      <c r="M9" s="24" t="s">
        <v>248</v>
      </c>
      <c r="N9" s="22" t="s">
        <v>336</v>
      </c>
      <c r="O9" s="22" t="s">
        <v>448</v>
      </c>
    </row>
    <row r="10" spans="1:15" ht="12.75">
      <c r="A10" s="8" t="s">
        <v>286</v>
      </c>
      <c r="B10" s="71">
        <v>18.7</v>
      </c>
      <c r="C10" s="24">
        <v>52</v>
      </c>
      <c r="D10" s="24">
        <v>40</v>
      </c>
      <c r="E10" s="24">
        <v>36</v>
      </c>
      <c r="F10" s="24">
        <v>35</v>
      </c>
      <c r="G10" s="24">
        <v>36</v>
      </c>
      <c r="H10" s="7">
        <v>0</v>
      </c>
      <c r="I10" s="7">
        <v>262</v>
      </c>
      <c r="J10" s="11">
        <v>0.7178</v>
      </c>
      <c r="K10" s="22" t="s">
        <v>343</v>
      </c>
      <c r="L10" s="24" t="s">
        <v>337</v>
      </c>
      <c r="M10" s="24" t="s">
        <v>248</v>
      </c>
      <c r="N10" s="22" t="s">
        <v>336</v>
      </c>
      <c r="O10" s="22" t="s">
        <v>301</v>
      </c>
    </row>
    <row r="11" spans="1:15" ht="12.75">
      <c r="A11" s="8" t="s">
        <v>16</v>
      </c>
      <c r="B11" s="71">
        <v>14.3</v>
      </c>
      <c r="C11" s="24">
        <v>40</v>
      </c>
      <c r="D11" s="24">
        <v>33</v>
      </c>
      <c r="E11" s="24">
        <v>27</v>
      </c>
      <c r="F11" s="24">
        <v>26</v>
      </c>
      <c r="G11" s="24">
        <v>40</v>
      </c>
      <c r="H11" s="7">
        <v>0</v>
      </c>
      <c r="I11" s="7">
        <v>57</v>
      </c>
      <c r="J11" s="11">
        <v>0.9344</v>
      </c>
      <c r="K11" s="22" t="s">
        <v>246</v>
      </c>
      <c r="L11" s="24" t="s">
        <v>337</v>
      </c>
      <c r="M11" s="24" t="s">
        <v>248</v>
      </c>
      <c r="N11" s="22" t="s">
        <v>338</v>
      </c>
      <c r="O11" s="22" t="s">
        <v>446</v>
      </c>
    </row>
    <row r="12" spans="1:15" ht="12.75">
      <c r="A12" s="8" t="s">
        <v>277</v>
      </c>
      <c r="B12" s="71">
        <v>16.9</v>
      </c>
      <c r="C12" s="24">
        <v>41</v>
      </c>
      <c r="D12" s="24">
        <v>32</v>
      </c>
      <c r="E12" s="24">
        <v>30</v>
      </c>
      <c r="F12" s="24">
        <v>27</v>
      </c>
      <c r="G12" s="24">
        <v>41</v>
      </c>
      <c r="H12" s="7">
        <v>0</v>
      </c>
      <c r="I12" s="7">
        <v>57</v>
      </c>
      <c r="J12" s="11">
        <v>0.9344</v>
      </c>
      <c r="K12" s="22" t="s">
        <v>246</v>
      </c>
      <c r="L12" s="24" t="s">
        <v>337</v>
      </c>
      <c r="M12" s="24" t="s">
        <v>339</v>
      </c>
      <c r="N12" s="22" t="s">
        <v>336</v>
      </c>
      <c r="O12" s="22" t="s">
        <v>301</v>
      </c>
    </row>
    <row r="13" spans="1:15" ht="12.75">
      <c r="A13" s="8" t="s">
        <v>24</v>
      </c>
      <c r="B13" s="71">
        <v>25.3</v>
      </c>
      <c r="C13" s="24">
        <v>61</v>
      </c>
      <c r="D13" s="24">
        <v>52</v>
      </c>
      <c r="E13" s="24">
        <v>49</v>
      </c>
      <c r="F13" s="24">
        <v>47</v>
      </c>
      <c r="G13" s="24">
        <v>61</v>
      </c>
      <c r="H13" s="7">
        <v>0</v>
      </c>
      <c r="I13" s="7">
        <v>59</v>
      </c>
      <c r="J13" s="11">
        <v>0.9672</v>
      </c>
      <c r="K13" s="22" t="s">
        <v>246</v>
      </c>
      <c r="L13" s="24" t="s">
        <v>337</v>
      </c>
      <c r="M13" s="24" t="s">
        <v>339</v>
      </c>
      <c r="N13" s="22" t="s">
        <v>335</v>
      </c>
      <c r="O13" s="22" t="s">
        <v>301</v>
      </c>
    </row>
    <row r="14" spans="1:15" ht="12.75">
      <c r="A14" s="8" t="s">
        <v>287</v>
      </c>
      <c r="B14" s="71">
        <v>30.2</v>
      </c>
      <c r="C14" s="24">
        <v>94</v>
      </c>
      <c r="D14" s="24">
        <v>93</v>
      </c>
      <c r="E14" s="24">
        <v>93</v>
      </c>
      <c r="F14" s="24">
        <v>85</v>
      </c>
      <c r="G14" s="24">
        <v>93</v>
      </c>
      <c r="H14" s="7">
        <v>0</v>
      </c>
      <c r="I14" s="7">
        <v>245</v>
      </c>
      <c r="J14" s="11">
        <v>0.6712</v>
      </c>
      <c r="K14" s="22" t="s">
        <v>246</v>
      </c>
      <c r="L14" s="24" t="s">
        <v>337</v>
      </c>
      <c r="M14" s="24" t="s">
        <v>339</v>
      </c>
      <c r="N14" s="22" t="s">
        <v>335</v>
      </c>
      <c r="O14" s="22" t="s">
        <v>301</v>
      </c>
    </row>
    <row r="15" spans="1:15" ht="12.75">
      <c r="A15" s="8" t="s">
        <v>30</v>
      </c>
      <c r="B15" s="71">
        <v>22.4</v>
      </c>
      <c r="C15" s="24">
        <v>54</v>
      </c>
      <c r="D15" s="24">
        <v>53</v>
      </c>
      <c r="E15" s="24">
        <v>51</v>
      </c>
      <c r="F15" s="24">
        <v>51</v>
      </c>
      <c r="G15" s="24">
        <v>54</v>
      </c>
      <c r="H15" s="7">
        <v>0</v>
      </c>
      <c r="I15" s="7">
        <v>57</v>
      </c>
      <c r="J15" s="11">
        <v>0.9344</v>
      </c>
      <c r="K15" s="22" t="s">
        <v>249</v>
      </c>
      <c r="L15" s="24" t="s">
        <v>247</v>
      </c>
      <c r="M15" s="24" t="s">
        <v>339</v>
      </c>
      <c r="N15" s="22" t="s">
        <v>336</v>
      </c>
      <c r="O15" s="22" t="s">
        <v>301</v>
      </c>
    </row>
    <row r="16" spans="1:15" ht="12.75">
      <c r="A16" s="22" t="s">
        <v>456</v>
      </c>
      <c r="B16" s="71">
        <v>27.6</v>
      </c>
      <c r="C16" s="24">
        <v>60</v>
      </c>
      <c r="D16" s="24">
        <v>58</v>
      </c>
      <c r="E16" s="24">
        <v>53</v>
      </c>
      <c r="F16" s="24">
        <v>50</v>
      </c>
      <c r="G16" s="24">
        <v>60</v>
      </c>
      <c r="H16" s="7">
        <v>0</v>
      </c>
      <c r="I16" s="7">
        <v>43</v>
      </c>
      <c r="J16" s="11">
        <v>0.9148999999999999</v>
      </c>
      <c r="K16" s="22" t="s">
        <v>246</v>
      </c>
      <c r="L16" s="24" t="s">
        <v>337</v>
      </c>
      <c r="M16" s="24" t="s">
        <v>339</v>
      </c>
      <c r="N16" s="22" t="s">
        <v>335</v>
      </c>
      <c r="O16" s="57" t="s">
        <v>301</v>
      </c>
    </row>
    <row r="17" spans="1:15" ht="12.75">
      <c r="A17" s="8" t="s">
        <v>288</v>
      </c>
      <c r="B17" s="71">
        <v>22.4</v>
      </c>
      <c r="C17" s="24">
        <v>54</v>
      </c>
      <c r="D17" s="24">
        <v>50</v>
      </c>
      <c r="E17" s="24">
        <v>48</v>
      </c>
      <c r="F17" s="24">
        <v>48</v>
      </c>
      <c r="G17" s="24">
        <v>48</v>
      </c>
      <c r="H17" s="7">
        <v>0</v>
      </c>
      <c r="I17" s="7">
        <v>321</v>
      </c>
      <c r="J17" s="11">
        <v>0.8795000000000001</v>
      </c>
      <c r="K17" s="22" t="s">
        <v>343</v>
      </c>
      <c r="L17" s="24" t="s">
        <v>247</v>
      </c>
      <c r="M17" s="24" t="s">
        <v>248</v>
      </c>
      <c r="N17" s="22" t="s">
        <v>336</v>
      </c>
      <c r="O17" s="22" t="s">
        <v>301</v>
      </c>
    </row>
    <row r="18" spans="1:15" ht="12.75">
      <c r="A18" s="8" t="s">
        <v>271</v>
      </c>
      <c r="B18" s="71">
        <v>17.4</v>
      </c>
      <c r="C18" s="24">
        <v>37</v>
      </c>
      <c r="D18" s="24">
        <v>35</v>
      </c>
      <c r="E18" s="24">
        <v>32</v>
      </c>
      <c r="F18" s="24">
        <v>26</v>
      </c>
      <c r="G18" s="24">
        <v>37</v>
      </c>
      <c r="H18" s="7">
        <v>0</v>
      </c>
      <c r="I18" s="7">
        <v>54</v>
      </c>
      <c r="J18" s="11">
        <v>0.8852</v>
      </c>
      <c r="K18" s="22" t="s">
        <v>249</v>
      </c>
      <c r="L18" s="24" t="s">
        <v>342</v>
      </c>
      <c r="M18" s="24" t="s">
        <v>248</v>
      </c>
      <c r="N18" s="22" t="s">
        <v>341</v>
      </c>
      <c r="O18" s="22" t="s">
        <v>446</v>
      </c>
    </row>
    <row r="19" spans="1:15" ht="12.75">
      <c r="A19" s="8" t="s">
        <v>289</v>
      </c>
      <c r="B19" s="71">
        <v>36</v>
      </c>
      <c r="C19" s="24">
        <v>101</v>
      </c>
      <c r="D19" s="24">
        <v>97</v>
      </c>
      <c r="E19" s="24">
        <v>96</v>
      </c>
      <c r="F19" s="24">
        <v>91</v>
      </c>
      <c r="G19" s="24">
        <v>91</v>
      </c>
      <c r="H19" s="7">
        <v>0</v>
      </c>
      <c r="I19" s="7">
        <v>336</v>
      </c>
      <c r="J19" s="11">
        <v>0.9205</v>
      </c>
      <c r="K19" s="22" t="s">
        <v>249</v>
      </c>
      <c r="L19" s="24" t="s">
        <v>344</v>
      </c>
      <c r="M19" s="24" t="s">
        <v>339</v>
      </c>
      <c r="N19" s="22" t="s">
        <v>335</v>
      </c>
      <c r="O19" s="22" t="s">
        <v>448</v>
      </c>
    </row>
    <row r="20" spans="1:15" ht="12.75">
      <c r="A20" s="8" t="s">
        <v>185</v>
      </c>
      <c r="B20" s="71">
        <v>18</v>
      </c>
      <c r="C20" s="24">
        <v>42</v>
      </c>
      <c r="D20" s="24">
        <v>41</v>
      </c>
      <c r="E20" s="24">
        <v>36</v>
      </c>
      <c r="F20" s="24">
        <v>36</v>
      </c>
      <c r="G20" s="24">
        <v>42</v>
      </c>
      <c r="H20" s="7">
        <v>0</v>
      </c>
      <c r="I20" s="7">
        <v>60</v>
      </c>
      <c r="J20" s="11">
        <v>0.9836</v>
      </c>
      <c r="K20" s="22" t="s">
        <v>246</v>
      </c>
      <c r="L20" s="24" t="s">
        <v>247</v>
      </c>
      <c r="M20" s="24" t="s">
        <v>248</v>
      </c>
      <c r="N20" s="22" t="s">
        <v>336</v>
      </c>
      <c r="O20" s="22" t="s">
        <v>447</v>
      </c>
    </row>
    <row r="21" spans="1:15" ht="12.75">
      <c r="A21" s="8" t="s">
        <v>285</v>
      </c>
      <c r="B21" s="71">
        <v>33.2</v>
      </c>
      <c r="C21" s="24">
        <v>127</v>
      </c>
      <c r="D21" s="24">
        <v>111</v>
      </c>
      <c r="E21" s="24">
        <v>94</v>
      </c>
      <c r="F21" s="24">
        <v>90</v>
      </c>
      <c r="G21" s="24">
        <v>90</v>
      </c>
      <c r="H21" s="7">
        <v>0</v>
      </c>
      <c r="I21" s="7">
        <v>313</v>
      </c>
      <c r="J21" s="11">
        <v>0.8575</v>
      </c>
      <c r="K21" s="22" t="s">
        <v>249</v>
      </c>
      <c r="L21" s="24" t="s">
        <v>344</v>
      </c>
      <c r="M21" s="24" t="s">
        <v>339</v>
      </c>
      <c r="N21" s="22" t="s">
        <v>335</v>
      </c>
      <c r="O21" s="22" t="s">
        <v>448</v>
      </c>
    </row>
    <row r="22" spans="1:15" ht="12.75">
      <c r="A22" s="8" t="s">
        <v>121</v>
      </c>
      <c r="B22" s="71">
        <v>21.8</v>
      </c>
      <c r="C22" s="24">
        <v>48</v>
      </c>
      <c r="D22" s="24">
        <v>48</v>
      </c>
      <c r="E22" s="24">
        <v>48</v>
      </c>
      <c r="F22" s="24">
        <v>38</v>
      </c>
      <c r="G22" s="24">
        <v>48</v>
      </c>
      <c r="H22" s="7">
        <v>0</v>
      </c>
      <c r="I22" s="7">
        <v>58</v>
      </c>
      <c r="J22" s="11">
        <v>0.9508</v>
      </c>
      <c r="K22" s="22" t="s">
        <v>246</v>
      </c>
      <c r="L22" s="24" t="s">
        <v>337</v>
      </c>
      <c r="M22" s="24" t="s">
        <v>248</v>
      </c>
      <c r="N22" s="22" t="s">
        <v>336</v>
      </c>
      <c r="O22" s="22" t="s">
        <v>447</v>
      </c>
    </row>
    <row r="23" spans="1:15" ht="12.75">
      <c r="A23" s="8" t="s">
        <v>122</v>
      </c>
      <c r="B23" s="71">
        <v>23.5</v>
      </c>
      <c r="C23" s="24">
        <v>44</v>
      </c>
      <c r="D23" s="24">
        <v>43</v>
      </c>
      <c r="E23" s="24">
        <v>37</v>
      </c>
      <c r="F23" s="24">
        <v>32</v>
      </c>
      <c r="G23" s="24">
        <v>44</v>
      </c>
      <c r="H23" s="7">
        <v>0</v>
      </c>
      <c r="I23" s="7">
        <v>31</v>
      </c>
      <c r="J23" s="11">
        <v>0.8856999999999999</v>
      </c>
      <c r="K23" s="22" t="s">
        <v>246</v>
      </c>
      <c r="L23" s="24" t="s">
        <v>247</v>
      </c>
      <c r="M23" s="24" t="s">
        <v>248</v>
      </c>
      <c r="N23" s="22" t="s">
        <v>335</v>
      </c>
      <c r="O23" s="22" t="s">
        <v>447</v>
      </c>
    </row>
    <row r="24" spans="1:15" ht="12.75">
      <c r="A24" s="8" t="s">
        <v>58</v>
      </c>
      <c r="B24" s="71">
        <v>19.9</v>
      </c>
      <c r="C24" s="24">
        <v>44</v>
      </c>
      <c r="D24" s="24">
        <v>39</v>
      </c>
      <c r="E24" s="24">
        <v>37</v>
      </c>
      <c r="F24" s="24">
        <v>36</v>
      </c>
      <c r="G24" s="24">
        <v>44</v>
      </c>
      <c r="H24" s="7">
        <v>0</v>
      </c>
      <c r="I24" s="7">
        <v>58</v>
      </c>
      <c r="J24" s="11">
        <v>0.9508</v>
      </c>
      <c r="K24" s="22" t="s">
        <v>246</v>
      </c>
      <c r="L24" s="24" t="s">
        <v>247</v>
      </c>
      <c r="M24" s="24" t="s">
        <v>248</v>
      </c>
      <c r="N24" s="22" t="s">
        <v>336</v>
      </c>
      <c r="O24" s="22" t="s">
        <v>447</v>
      </c>
    </row>
    <row r="25" spans="1:15" ht="12.75">
      <c r="A25" s="8" t="s">
        <v>64</v>
      </c>
      <c r="B25" s="71">
        <v>24.5</v>
      </c>
      <c r="C25" s="24">
        <v>55</v>
      </c>
      <c r="D25" s="24">
        <v>43</v>
      </c>
      <c r="E25" s="24">
        <v>42</v>
      </c>
      <c r="F25" s="24">
        <v>42</v>
      </c>
      <c r="G25" s="24">
        <v>55</v>
      </c>
      <c r="H25" s="7">
        <v>0</v>
      </c>
      <c r="I25" s="7">
        <v>56</v>
      </c>
      <c r="J25" s="11">
        <v>0.9179999999999999</v>
      </c>
      <c r="K25" s="22" t="s">
        <v>246</v>
      </c>
      <c r="L25" s="24" t="s">
        <v>247</v>
      </c>
      <c r="M25" s="24" t="s">
        <v>248</v>
      </c>
      <c r="N25" s="22" t="s">
        <v>336</v>
      </c>
      <c r="O25" s="22" t="s">
        <v>447</v>
      </c>
    </row>
    <row r="26" spans="1:10" ht="12.75">
      <c r="A26" s="8"/>
      <c r="B26" s="7"/>
      <c r="C26" s="7"/>
      <c r="D26" s="7"/>
      <c r="E26" s="7"/>
      <c r="F26" s="7"/>
      <c r="G26" s="7"/>
      <c r="H26" s="7"/>
      <c r="I26" s="7"/>
      <c r="J26" s="11"/>
    </row>
    <row r="27" spans="1:10" ht="12.75">
      <c r="A27" s="6" t="s">
        <v>244</v>
      </c>
      <c r="B27" s="41">
        <f>AVERAGE(B8:B25)</f>
        <v>22.505555555555556</v>
      </c>
      <c r="D27" s="7"/>
      <c r="E27" s="7"/>
      <c r="F27" s="7"/>
      <c r="G27" s="13">
        <f>AVERAGE(G8:G25)</f>
        <v>54.166666666666664</v>
      </c>
      <c r="H27" s="13">
        <f>AVERAGE(H8:H25)</f>
        <v>0</v>
      </c>
      <c r="I27" s="13">
        <f>AVERAGE(I8:I25)</f>
        <v>121.11111111111111</v>
      </c>
      <c r="J27" s="12">
        <f>SUM(I8:I25)/2559</f>
        <v>0.8518952715904651</v>
      </c>
    </row>
    <row r="28" spans="1:10" ht="12.75">
      <c r="A28" s="6" t="s">
        <v>245</v>
      </c>
      <c r="B28" s="13"/>
      <c r="C28" s="7">
        <f>MAX(C8:F25)</f>
        <v>127</v>
      </c>
      <c r="D28" s="7">
        <v>111</v>
      </c>
      <c r="E28" s="7">
        <v>101</v>
      </c>
      <c r="F28" s="7">
        <v>97</v>
      </c>
      <c r="G28" s="7"/>
      <c r="H28" s="13"/>
      <c r="I28" s="13"/>
      <c r="J28" s="12"/>
    </row>
    <row r="30" ht="12.75">
      <c r="A30" s="6" t="s">
        <v>466</v>
      </c>
    </row>
    <row r="32" spans="1:12" ht="12.75">
      <c r="A32" s="29" t="s">
        <v>260</v>
      </c>
      <c r="B32" s="105" t="s">
        <v>261</v>
      </c>
      <c r="C32" s="105"/>
      <c r="D32" s="105"/>
      <c r="E32" s="105"/>
      <c r="F32" s="105"/>
      <c r="G32" s="105" t="s">
        <v>262</v>
      </c>
      <c r="H32" s="105"/>
      <c r="I32" s="105"/>
      <c r="J32" s="105"/>
      <c r="K32" s="105" t="s">
        <v>263</v>
      </c>
      <c r="L32" s="105"/>
    </row>
    <row r="33" spans="1:12" ht="12.75">
      <c r="A33" s="24" t="s">
        <v>322</v>
      </c>
      <c r="B33" s="102" t="s">
        <v>323</v>
      </c>
      <c r="C33" s="102"/>
      <c r="D33" s="102"/>
      <c r="E33" s="102"/>
      <c r="F33" s="102"/>
      <c r="G33" s="102" t="s">
        <v>312</v>
      </c>
      <c r="H33" s="102"/>
      <c r="I33" s="102"/>
      <c r="J33" s="102"/>
      <c r="K33" s="102" t="s">
        <v>309</v>
      </c>
      <c r="L33" s="102"/>
    </row>
    <row r="34" spans="1:12" ht="12.75">
      <c r="A34" s="24" t="s">
        <v>324</v>
      </c>
      <c r="B34" s="109" t="s">
        <v>325</v>
      </c>
      <c r="C34" s="109"/>
      <c r="D34" s="109"/>
      <c r="E34" s="109"/>
      <c r="F34" s="109"/>
      <c r="G34" s="102" t="s">
        <v>326</v>
      </c>
      <c r="H34" s="102"/>
      <c r="I34" s="102"/>
      <c r="J34" s="102"/>
      <c r="K34" s="102" t="s">
        <v>267</v>
      </c>
      <c r="L34" s="102"/>
    </row>
    <row r="36" spans="1:10" ht="12.75">
      <c r="A36" s="8" t="s">
        <v>417</v>
      </c>
      <c r="C36" s="13">
        <f>COUNTA(A8:A25)</f>
        <v>18</v>
      </c>
      <c r="D36" s="7"/>
      <c r="E36" s="7"/>
      <c r="F36" s="7"/>
      <c r="G36" s="7"/>
      <c r="H36" s="13"/>
      <c r="I36" s="13"/>
      <c r="J36" s="12"/>
    </row>
  </sheetData>
  <mergeCells count="14">
    <mergeCell ref="A1:O1"/>
    <mergeCell ref="A3:O3"/>
    <mergeCell ref="B32:F32"/>
    <mergeCell ref="G32:J32"/>
    <mergeCell ref="K32:L32"/>
    <mergeCell ref="A2:O2"/>
    <mergeCell ref="B34:F34"/>
    <mergeCell ref="G34:J34"/>
    <mergeCell ref="K34:L34"/>
    <mergeCell ref="C6:F6"/>
    <mergeCell ref="H6:J6"/>
    <mergeCell ref="B33:F33"/>
    <mergeCell ref="G33:J33"/>
    <mergeCell ref="K33:L33"/>
  </mergeCells>
  <printOptions horizontalCentered="1"/>
  <pageMargins left="0.1" right="0.1" top="0.25" bottom="0.5" header="0" footer="0"/>
  <pageSetup fitToHeight="0" fitToWidth="1" horizontalDpi="600" verticalDpi="600" orientation="landscape" scale="80" r:id="rId1"/>
  <headerFooter alignWithMargins="0">
    <oddFooter>&amp;C&amp;8For the year of 2002</oddFooter>
  </headerFooter>
  <rowBreaks count="1" manualBreakCount="1">
    <brk id="40" max="255" man="1"/>
  </rowBreaks>
  <colBreaks count="1" manualBreakCount="1">
    <brk id="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B7">
      <selection activeCell="D31" sqref="D31"/>
    </sheetView>
  </sheetViews>
  <sheetFormatPr defaultColWidth="9.140625" defaultRowHeight="12.75"/>
  <cols>
    <col min="1" max="1" width="38.28125" style="6" bestFit="1" customWidth="1"/>
    <col min="2" max="2" width="7.140625" style="6" bestFit="1" customWidth="1"/>
    <col min="3" max="3" width="6.8515625" style="6" customWidth="1"/>
    <col min="4" max="4" width="8.140625" style="6" customWidth="1"/>
    <col min="5" max="5" width="7.421875" style="6" customWidth="1"/>
    <col min="6" max="6" width="8.00390625" style="6" customWidth="1"/>
    <col min="7" max="7" width="12.421875" style="6" bestFit="1" customWidth="1"/>
    <col min="8" max="8" width="8.8515625" style="6" bestFit="1" customWidth="1"/>
    <col min="9" max="9" width="6.28125" style="6" bestFit="1" customWidth="1"/>
    <col min="10" max="10" width="9.7109375" style="6" bestFit="1" customWidth="1"/>
    <col min="11" max="11" width="7.8515625" style="6" bestFit="1" customWidth="1"/>
    <col min="12" max="12" width="7.421875" style="6" bestFit="1" customWidth="1"/>
    <col min="13" max="13" width="9.7109375" style="6" bestFit="1" customWidth="1"/>
    <col min="14" max="14" width="17.421875" style="6" bestFit="1" customWidth="1"/>
    <col min="15" max="15" width="27.28125" style="6" bestFit="1" customWidth="1"/>
    <col min="16" max="16384" width="9.140625" style="6" customWidth="1"/>
  </cols>
  <sheetData>
    <row r="1" spans="1:15" ht="15">
      <c r="A1" s="106" t="s">
        <v>176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98" t="s">
        <v>476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2.75">
      <c r="A3" s="98" t="s">
        <v>175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2.75">
      <c r="A5" s="15"/>
      <c r="B5" s="37" t="s">
        <v>115</v>
      </c>
      <c r="C5" s="15"/>
      <c r="D5" s="15"/>
      <c r="E5" s="15"/>
      <c r="F5" s="15"/>
      <c r="G5" s="15"/>
      <c r="H5" s="15"/>
      <c r="I5" s="15"/>
      <c r="J5" s="15"/>
    </row>
    <row r="6" spans="1:15" ht="12.75">
      <c r="A6" s="35"/>
      <c r="B6" s="37" t="s">
        <v>116</v>
      </c>
      <c r="C6" s="107" t="s">
        <v>258</v>
      </c>
      <c r="D6" s="107"/>
      <c r="E6" s="107"/>
      <c r="F6" s="107"/>
      <c r="G6" s="37" t="s">
        <v>259</v>
      </c>
      <c r="H6" s="107" t="s">
        <v>178</v>
      </c>
      <c r="I6" s="107"/>
      <c r="J6" s="107"/>
      <c r="K6" s="29" t="s">
        <v>293</v>
      </c>
      <c r="L6" s="29" t="s">
        <v>299</v>
      </c>
      <c r="M6" s="29" t="s">
        <v>297</v>
      </c>
      <c r="N6" s="29" t="s">
        <v>295</v>
      </c>
      <c r="O6" s="29" t="s">
        <v>302</v>
      </c>
    </row>
    <row r="7" spans="1:15" ht="12.75">
      <c r="A7" s="38" t="s">
        <v>63</v>
      </c>
      <c r="B7" s="37" t="s">
        <v>5</v>
      </c>
      <c r="C7" s="37" t="s">
        <v>3</v>
      </c>
      <c r="D7" s="37" t="s">
        <v>4</v>
      </c>
      <c r="E7" s="37" t="s">
        <v>254</v>
      </c>
      <c r="F7" s="37" t="s">
        <v>255</v>
      </c>
      <c r="G7" s="27" t="s">
        <v>256</v>
      </c>
      <c r="H7" s="37" t="s">
        <v>177</v>
      </c>
      <c r="I7" s="37" t="s">
        <v>151</v>
      </c>
      <c r="J7" s="39" t="s">
        <v>192</v>
      </c>
      <c r="K7" s="29" t="s">
        <v>294</v>
      </c>
      <c r="L7" s="29" t="s">
        <v>300</v>
      </c>
      <c r="M7" s="29" t="s">
        <v>298</v>
      </c>
      <c r="N7" s="29" t="s">
        <v>296</v>
      </c>
      <c r="O7" s="29" t="s">
        <v>303</v>
      </c>
    </row>
    <row r="8" spans="1:15" ht="12.75">
      <c r="A8" s="8" t="s">
        <v>283</v>
      </c>
      <c r="B8" s="71">
        <v>14.4</v>
      </c>
      <c r="C8" s="71">
        <v>45</v>
      </c>
      <c r="D8" s="71">
        <v>44</v>
      </c>
      <c r="E8" s="71">
        <v>37</v>
      </c>
      <c r="F8" s="71">
        <v>36</v>
      </c>
      <c r="G8" s="71">
        <v>30</v>
      </c>
      <c r="H8" s="7">
        <v>0</v>
      </c>
      <c r="I8" s="24">
        <v>353</v>
      </c>
      <c r="J8" s="11">
        <v>0.9671</v>
      </c>
      <c r="K8" s="22" t="s">
        <v>249</v>
      </c>
      <c r="L8" s="24" t="s">
        <v>247</v>
      </c>
      <c r="M8" s="24" t="s">
        <v>248</v>
      </c>
      <c r="N8" s="22" t="s">
        <v>341</v>
      </c>
      <c r="O8" s="22" t="s">
        <v>301</v>
      </c>
    </row>
    <row r="9" spans="1:15" ht="12.75">
      <c r="A9" s="8" t="s">
        <v>11</v>
      </c>
      <c r="B9" s="71">
        <v>10.25</v>
      </c>
      <c r="C9" s="71">
        <v>26.2</v>
      </c>
      <c r="D9" s="71">
        <v>23.9</v>
      </c>
      <c r="E9" s="71">
        <v>23.3</v>
      </c>
      <c r="F9" s="71">
        <v>21.5</v>
      </c>
      <c r="G9" s="71">
        <v>23.3</v>
      </c>
      <c r="H9" s="7">
        <v>0</v>
      </c>
      <c r="I9" s="24">
        <v>118</v>
      </c>
      <c r="J9" s="11">
        <v>0.9672</v>
      </c>
      <c r="K9" s="22" t="s">
        <v>246</v>
      </c>
      <c r="L9" s="24" t="s">
        <v>247</v>
      </c>
      <c r="M9" s="24" t="s">
        <v>248</v>
      </c>
      <c r="N9" s="22" t="s">
        <v>336</v>
      </c>
      <c r="O9" s="22" t="s">
        <v>447</v>
      </c>
    </row>
    <row r="10" spans="1:15" ht="12.75">
      <c r="A10" s="22" t="s">
        <v>461</v>
      </c>
      <c r="B10" s="71">
        <v>10.18</v>
      </c>
      <c r="C10" s="71">
        <v>26.7</v>
      </c>
      <c r="D10" s="71">
        <v>19.5</v>
      </c>
      <c r="E10" s="71">
        <v>19.3</v>
      </c>
      <c r="F10" s="71">
        <v>16.2</v>
      </c>
      <c r="G10" s="71">
        <v>19.5</v>
      </c>
      <c r="H10" s="7">
        <v>0</v>
      </c>
      <c r="I10" s="24">
        <v>51</v>
      </c>
      <c r="J10" s="11">
        <v>0.9107</v>
      </c>
      <c r="K10" s="22" t="s">
        <v>249</v>
      </c>
      <c r="L10" s="24" t="s">
        <v>342</v>
      </c>
      <c r="M10" s="24" t="s">
        <v>248</v>
      </c>
      <c r="N10" s="22" t="s">
        <v>341</v>
      </c>
      <c r="O10" s="57" t="s">
        <v>446</v>
      </c>
    </row>
    <row r="11" spans="1:15" ht="12.75">
      <c r="A11" s="8" t="s">
        <v>171</v>
      </c>
      <c r="B11" s="71">
        <v>11.63</v>
      </c>
      <c r="C11" s="71">
        <v>47.4</v>
      </c>
      <c r="D11" s="71">
        <v>44.1</v>
      </c>
      <c r="E11" s="71">
        <v>32.6</v>
      </c>
      <c r="F11" s="71">
        <v>30.6</v>
      </c>
      <c r="G11" s="71">
        <v>27.2</v>
      </c>
      <c r="H11" s="7">
        <v>0</v>
      </c>
      <c r="I11" s="24">
        <v>348</v>
      </c>
      <c r="J11" s="11">
        <v>0.9534</v>
      </c>
      <c r="K11" s="22" t="s">
        <v>246</v>
      </c>
      <c r="L11" s="24" t="s">
        <v>247</v>
      </c>
      <c r="M11" s="24" t="s">
        <v>248</v>
      </c>
      <c r="N11" s="22" t="s">
        <v>336</v>
      </c>
      <c r="O11" s="22" t="s">
        <v>447</v>
      </c>
    </row>
    <row r="12" spans="1:15" ht="12.75">
      <c r="A12" s="8" t="s">
        <v>172</v>
      </c>
      <c r="B12" s="71">
        <v>10.96</v>
      </c>
      <c r="C12" s="71">
        <v>44</v>
      </c>
      <c r="D12" s="71">
        <v>27.9</v>
      </c>
      <c r="E12" s="71">
        <v>27.2</v>
      </c>
      <c r="F12" s="71">
        <v>25.4</v>
      </c>
      <c r="G12" s="71">
        <v>24.5</v>
      </c>
      <c r="H12" s="7">
        <v>0</v>
      </c>
      <c r="I12" s="24">
        <v>293</v>
      </c>
      <c r="J12" s="11">
        <v>0.8027</v>
      </c>
      <c r="K12" s="22" t="s">
        <v>246</v>
      </c>
      <c r="L12" s="24" t="s">
        <v>247</v>
      </c>
      <c r="M12" s="24" t="s">
        <v>248</v>
      </c>
      <c r="N12" s="22" t="s">
        <v>336</v>
      </c>
      <c r="O12" s="22" t="s">
        <v>447</v>
      </c>
    </row>
    <row r="13" spans="1:15" ht="12.75">
      <c r="A13" s="8" t="s">
        <v>212</v>
      </c>
      <c r="B13" s="71">
        <v>12.26</v>
      </c>
      <c r="C13" s="71">
        <v>41.2</v>
      </c>
      <c r="D13" s="71">
        <v>31.5</v>
      </c>
      <c r="E13" s="71">
        <v>29.7</v>
      </c>
      <c r="F13" s="71">
        <v>27.7</v>
      </c>
      <c r="G13" s="71">
        <v>29.7</v>
      </c>
      <c r="H13" s="7">
        <v>0</v>
      </c>
      <c r="I13" s="24">
        <v>106</v>
      </c>
      <c r="J13" s="11">
        <v>0.8689</v>
      </c>
      <c r="K13" s="22" t="s">
        <v>249</v>
      </c>
      <c r="L13" s="24" t="s">
        <v>342</v>
      </c>
      <c r="M13" s="24" t="s">
        <v>248</v>
      </c>
      <c r="N13" s="22" t="s">
        <v>338</v>
      </c>
      <c r="O13" s="22" t="s">
        <v>445</v>
      </c>
    </row>
    <row r="14" spans="1:15" ht="12.75">
      <c r="A14" s="8" t="s">
        <v>284</v>
      </c>
      <c r="B14" s="71">
        <v>12.1</v>
      </c>
      <c r="C14" s="71">
        <v>40</v>
      </c>
      <c r="D14" s="71">
        <v>39</v>
      </c>
      <c r="E14" s="71">
        <v>32</v>
      </c>
      <c r="F14" s="71">
        <v>30</v>
      </c>
      <c r="G14" s="71">
        <v>26</v>
      </c>
      <c r="H14" s="7">
        <v>0</v>
      </c>
      <c r="I14" s="24">
        <v>348</v>
      </c>
      <c r="J14" s="11">
        <v>0.9534</v>
      </c>
      <c r="K14" s="22" t="s">
        <v>249</v>
      </c>
      <c r="L14" s="24" t="s">
        <v>342</v>
      </c>
      <c r="M14" s="24" t="s">
        <v>248</v>
      </c>
      <c r="N14" s="22" t="s">
        <v>341</v>
      </c>
      <c r="O14" s="22" t="s">
        <v>446</v>
      </c>
    </row>
    <row r="15" spans="1:15" ht="12.75">
      <c r="A15" s="8" t="s">
        <v>104</v>
      </c>
      <c r="B15" s="71">
        <v>12.43</v>
      </c>
      <c r="C15" s="71">
        <v>33.5</v>
      </c>
      <c r="D15" s="71">
        <v>30.9</v>
      </c>
      <c r="E15" s="71">
        <v>29.9</v>
      </c>
      <c r="F15" s="71">
        <v>29.8</v>
      </c>
      <c r="G15" s="71">
        <v>29.9</v>
      </c>
      <c r="H15" s="7">
        <v>0</v>
      </c>
      <c r="I15" s="24">
        <v>113</v>
      </c>
      <c r="J15" s="11">
        <v>0.9262</v>
      </c>
      <c r="K15" s="22" t="s">
        <v>246</v>
      </c>
      <c r="L15" s="24" t="s">
        <v>342</v>
      </c>
      <c r="M15" s="24" t="s">
        <v>250</v>
      </c>
      <c r="N15" s="22" t="s">
        <v>341</v>
      </c>
      <c r="O15" s="22" t="s">
        <v>446</v>
      </c>
    </row>
    <row r="16" spans="1:15" ht="12.75">
      <c r="A16" s="8" t="s">
        <v>173</v>
      </c>
      <c r="B16" s="71">
        <v>12.28</v>
      </c>
      <c r="C16" s="71">
        <v>31.8</v>
      </c>
      <c r="D16" s="71">
        <v>31.8</v>
      </c>
      <c r="E16" s="71">
        <v>30.5</v>
      </c>
      <c r="F16" s="71">
        <v>29.6</v>
      </c>
      <c r="G16" s="71">
        <v>30.5</v>
      </c>
      <c r="H16" s="7">
        <v>0</v>
      </c>
      <c r="I16" s="24">
        <v>110</v>
      </c>
      <c r="J16" s="11">
        <v>0.9016</v>
      </c>
      <c r="K16" s="22" t="s">
        <v>246</v>
      </c>
      <c r="L16" s="24" t="s">
        <v>247</v>
      </c>
      <c r="M16" s="24" t="s">
        <v>248</v>
      </c>
      <c r="N16" s="22" t="s">
        <v>336</v>
      </c>
      <c r="O16" s="22" t="s">
        <v>447</v>
      </c>
    </row>
    <row r="17" spans="1:15" ht="12.75">
      <c r="A17" s="8" t="s">
        <v>30</v>
      </c>
      <c r="B17" s="71">
        <v>12.58</v>
      </c>
      <c r="C17" s="71">
        <v>28.4</v>
      </c>
      <c r="D17" s="71">
        <v>27.2</v>
      </c>
      <c r="E17" s="71">
        <v>26.7</v>
      </c>
      <c r="F17" s="71">
        <v>26.1</v>
      </c>
      <c r="G17" s="71">
        <v>26.7</v>
      </c>
      <c r="H17" s="7">
        <v>0</v>
      </c>
      <c r="I17" s="24">
        <v>105</v>
      </c>
      <c r="J17" s="11">
        <v>0.8606999999999999</v>
      </c>
      <c r="K17" s="22" t="s">
        <v>249</v>
      </c>
      <c r="L17" s="24" t="s">
        <v>247</v>
      </c>
      <c r="M17" s="24" t="s">
        <v>248</v>
      </c>
      <c r="N17" s="22" t="s">
        <v>336</v>
      </c>
      <c r="O17" s="22" t="s">
        <v>447</v>
      </c>
    </row>
    <row r="18" spans="1:15" ht="12.75">
      <c r="A18" s="6" t="s">
        <v>33</v>
      </c>
      <c r="B18" s="71">
        <v>16.08</v>
      </c>
      <c r="C18" s="71">
        <v>37.3</v>
      </c>
      <c r="D18" s="71">
        <v>36</v>
      </c>
      <c r="E18" s="71">
        <v>32.3</v>
      </c>
      <c r="F18" s="71">
        <v>30.7</v>
      </c>
      <c r="G18" s="71">
        <v>32.3</v>
      </c>
      <c r="H18" s="7">
        <v>0</v>
      </c>
      <c r="I18" s="24">
        <v>116</v>
      </c>
      <c r="J18" s="11">
        <v>0.9426000000000001</v>
      </c>
      <c r="K18" s="22" t="s">
        <v>246</v>
      </c>
      <c r="L18" s="24" t="s">
        <v>247</v>
      </c>
      <c r="M18" s="24" t="s">
        <v>248</v>
      </c>
      <c r="N18" s="22" t="s">
        <v>336</v>
      </c>
      <c r="O18" s="22" t="s">
        <v>447</v>
      </c>
    </row>
    <row r="19" spans="1:15" ht="12.75">
      <c r="A19" s="8" t="s">
        <v>190</v>
      </c>
      <c r="B19" s="71">
        <v>14.17</v>
      </c>
      <c r="C19" s="71">
        <v>49.8</v>
      </c>
      <c r="D19" s="71">
        <v>37.3</v>
      </c>
      <c r="E19" s="71">
        <v>31.9</v>
      </c>
      <c r="F19" s="71">
        <v>30.1</v>
      </c>
      <c r="G19" s="71">
        <v>28.5</v>
      </c>
      <c r="H19" s="7">
        <v>0</v>
      </c>
      <c r="I19" s="24">
        <v>355</v>
      </c>
      <c r="J19" s="11">
        <v>0.9726</v>
      </c>
      <c r="K19" s="22" t="s">
        <v>246</v>
      </c>
      <c r="L19" s="24" t="s">
        <v>247</v>
      </c>
      <c r="M19" s="24" t="s">
        <v>248</v>
      </c>
      <c r="N19" s="22" t="s">
        <v>336</v>
      </c>
      <c r="O19" s="22" t="s">
        <v>446</v>
      </c>
    </row>
    <row r="20" spans="1:15" ht="12.75">
      <c r="A20" s="8" t="s">
        <v>129</v>
      </c>
      <c r="B20" s="71">
        <v>13.06</v>
      </c>
      <c r="C20" s="71">
        <v>38.8</v>
      </c>
      <c r="D20" s="71">
        <v>32</v>
      </c>
      <c r="E20" s="71">
        <v>29.5</v>
      </c>
      <c r="F20" s="71">
        <v>29.5</v>
      </c>
      <c r="G20" s="71">
        <v>29.5</v>
      </c>
      <c r="H20" s="7">
        <v>0</v>
      </c>
      <c r="I20" s="24">
        <v>112</v>
      </c>
      <c r="J20" s="11">
        <v>0.9179999999999999</v>
      </c>
      <c r="K20" s="22" t="s">
        <v>246</v>
      </c>
      <c r="L20" s="24" t="s">
        <v>247</v>
      </c>
      <c r="M20" s="24" t="s">
        <v>248</v>
      </c>
      <c r="N20" s="22" t="s">
        <v>336</v>
      </c>
      <c r="O20" s="22" t="s">
        <v>447</v>
      </c>
    </row>
    <row r="21" spans="1:15" ht="12.75">
      <c r="A21" s="8" t="s">
        <v>278</v>
      </c>
      <c r="B21" s="71">
        <v>11.01</v>
      </c>
      <c r="C21" s="71">
        <v>31.4</v>
      </c>
      <c r="D21" s="71">
        <v>30.3</v>
      </c>
      <c r="E21" s="71">
        <v>28.7</v>
      </c>
      <c r="F21" s="71">
        <v>27.5</v>
      </c>
      <c r="G21" s="71">
        <v>28.7</v>
      </c>
      <c r="H21" s="7">
        <v>0</v>
      </c>
      <c r="I21" s="24">
        <v>106</v>
      </c>
      <c r="J21" s="11">
        <v>0.8689</v>
      </c>
      <c r="K21" s="22" t="s">
        <v>246</v>
      </c>
      <c r="L21" s="24" t="s">
        <v>247</v>
      </c>
      <c r="M21" s="24" t="s">
        <v>248</v>
      </c>
      <c r="N21" s="22" t="s">
        <v>336</v>
      </c>
      <c r="O21" s="22" t="s">
        <v>447</v>
      </c>
    </row>
    <row r="22" spans="1:15" ht="12.75">
      <c r="A22" s="8" t="s">
        <v>279</v>
      </c>
      <c r="B22" s="71">
        <v>13.42</v>
      </c>
      <c r="C22" s="71">
        <v>41</v>
      </c>
      <c r="D22" s="71">
        <v>34</v>
      </c>
      <c r="E22" s="71">
        <v>31</v>
      </c>
      <c r="F22" s="71">
        <v>27.7</v>
      </c>
      <c r="G22" s="71">
        <v>31</v>
      </c>
      <c r="H22" s="7">
        <v>0</v>
      </c>
      <c r="I22" s="24">
        <v>116</v>
      </c>
      <c r="J22" s="11">
        <v>0.9508</v>
      </c>
      <c r="K22" s="22" t="s">
        <v>246</v>
      </c>
      <c r="L22" s="24" t="s">
        <v>247</v>
      </c>
      <c r="M22" s="24" t="s">
        <v>248</v>
      </c>
      <c r="N22" s="22" t="s">
        <v>341</v>
      </c>
      <c r="O22" s="22" t="s">
        <v>446</v>
      </c>
    </row>
    <row r="23" spans="1:15" ht="12.75">
      <c r="A23" s="8" t="s">
        <v>158</v>
      </c>
      <c r="B23" s="71">
        <v>10.7</v>
      </c>
      <c r="C23" s="71">
        <v>28.1</v>
      </c>
      <c r="D23" s="71">
        <v>26.9</v>
      </c>
      <c r="E23" s="71">
        <v>26.4</v>
      </c>
      <c r="F23" s="71">
        <v>25.7</v>
      </c>
      <c r="G23" s="71">
        <v>26.4</v>
      </c>
      <c r="H23" s="7">
        <v>0</v>
      </c>
      <c r="I23" s="24">
        <v>117</v>
      </c>
      <c r="J23" s="11">
        <v>0.9590000000000001</v>
      </c>
      <c r="K23" s="22" t="s">
        <v>246</v>
      </c>
      <c r="L23" s="24" t="s">
        <v>342</v>
      </c>
      <c r="M23" s="24" t="s">
        <v>248</v>
      </c>
      <c r="N23" s="22" t="s">
        <v>338</v>
      </c>
      <c r="O23" s="22" t="s">
        <v>445</v>
      </c>
    </row>
    <row r="24" spans="1:15" ht="12.75">
      <c r="A24" s="8" t="s">
        <v>399</v>
      </c>
      <c r="B24" s="71">
        <v>11.9</v>
      </c>
      <c r="C24" s="71">
        <v>29.2</v>
      </c>
      <c r="D24" s="71">
        <v>27.2</v>
      </c>
      <c r="E24" s="71">
        <v>26.2</v>
      </c>
      <c r="F24" s="71">
        <v>25.5</v>
      </c>
      <c r="G24" s="71">
        <v>26.2</v>
      </c>
      <c r="H24" s="7">
        <v>0</v>
      </c>
      <c r="I24" s="24">
        <v>101</v>
      </c>
      <c r="J24" s="11">
        <v>0.8417</v>
      </c>
      <c r="K24" s="22" t="s">
        <v>249</v>
      </c>
      <c r="L24" s="24" t="s">
        <v>247</v>
      </c>
      <c r="M24" s="24" t="s">
        <v>248</v>
      </c>
      <c r="N24" s="22" t="s">
        <v>336</v>
      </c>
      <c r="O24" s="57" t="s">
        <v>447</v>
      </c>
    </row>
    <row r="25" spans="1:15" ht="12.75">
      <c r="A25" s="8" t="s">
        <v>467</v>
      </c>
      <c r="B25" s="71">
        <v>13.1</v>
      </c>
      <c r="C25" s="71">
        <v>31</v>
      </c>
      <c r="D25" s="71">
        <v>29</v>
      </c>
      <c r="E25" s="71">
        <v>28</v>
      </c>
      <c r="F25" s="71">
        <v>28</v>
      </c>
      <c r="G25" s="71">
        <v>28</v>
      </c>
      <c r="H25" s="7">
        <v>0</v>
      </c>
      <c r="I25" s="24">
        <v>280</v>
      </c>
      <c r="J25" s="11">
        <v>0.7670999999999999</v>
      </c>
      <c r="K25" s="22" t="s">
        <v>249</v>
      </c>
      <c r="L25" s="24" t="s">
        <v>342</v>
      </c>
      <c r="M25" s="24" t="s">
        <v>248</v>
      </c>
      <c r="N25" s="22" t="s">
        <v>341</v>
      </c>
      <c r="O25" s="57" t="s">
        <v>446</v>
      </c>
    </row>
    <row r="26" spans="1:15" ht="12.75">
      <c r="A26" s="8" t="s">
        <v>185</v>
      </c>
      <c r="B26" s="71">
        <v>12.9</v>
      </c>
      <c r="C26" s="71">
        <v>31.5</v>
      </c>
      <c r="D26" s="71">
        <v>30.5</v>
      </c>
      <c r="E26" s="71">
        <v>28.6</v>
      </c>
      <c r="F26" s="71">
        <v>28.5</v>
      </c>
      <c r="G26" s="71">
        <v>28.6</v>
      </c>
      <c r="H26" s="7">
        <v>0</v>
      </c>
      <c r="I26" s="24">
        <v>113</v>
      </c>
      <c r="J26" s="11">
        <v>0.9262</v>
      </c>
      <c r="K26" s="22" t="s">
        <v>246</v>
      </c>
      <c r="L26" s="24" t="s">
        <v>247</v>
      </c>
      <c r="M26" s="24" t="s">
        <v>248</v>
      </c>
      <c r="N26" s="22" t="s">
        <v>336</v>
      </c>
      <c r="O26" s="22" t="s">
        <v>447</v>
      </c>
    </row>
    <row r="27" spans="1:15" ht="12.75">
      <c r="A27" s="8" t="s">
        <v>285</v>
      </c>
      <c r="B27" s="71">
        <v>17.8</v>
      </c>
      <c r="C27" s="71">
        <v>52</v>
      </c>
      <c r="D27" s="71">
        <v>48</v>
      </c>
      <c r="E27" s="71">
        <v>43</v>
      </c>
      <c r="F27" s="71">
        <v>42</v>
      </c>
      <c r="G27" s="71">
        <v>38</v>
      </c>
      <c r="H27" s="7">
        <v>0</v>
      </c>
      <c r="I27" s="24">
        <v>351</v>
      </c>
      <c r="J27" s="11">
        <v>0.9616</v>
      </c>
      <c r="K27" s="22" t="s">
        <v>249</v>
      </c>
      <c r="L27" s="24" t="s">
        <v>344</v>
      </c>
      <c r="M27" s="24" t="s">
        <v>339</v>
      </c>
      <c r="N27" s="22" t="s">
        <v>335</v>
      </c>
      <c r="O27" s="22" t="s">
        <v>448</v>
      </c>
    </row>
    <row r="28" spans="1:15" ht="12.75">
      <c r="A28" s="8" t="s">
        <v>121</v>
      </c>
      <c r="B28" s="71">
        <v>13.4</v>
      </c>
      <c r="C28" s="71">
        <v>43.3</v>
      </c>
      <c r="D28" s="71">
        <v>37.4</v>
      </c>
      <c r="E28" s="71">
        <v>37.3</v>
      </c>
      <c r="F28" s="71">
        <v>35.9</v>
      </c>
      <c r="G28" s="71">
        <v>30.5</v>
      </c>
      <c r="H28" s="7">
        <v>0</v>
      </c>
      <c r="I28" s="24">
        <v>321</v>
      </c>
      <c r="J28" s="11">
        <v>0.8794</v>
      </c>
      <c r="K28" s="22" t="s">
        <v>246</v>
      </c>
      <c r="L28" s="24" t="s">
        <v>337</v>
      </c>
      <c r="M28" s="24" t="s">
        <v>248</v>
      </c>
      <c r="N28" s="22" t="s">
        <v>336</v>
      </c>
      <c r="O28" s="22" t="s">
        <v>447</v>
      </c>
    </row>
    <row r="29" spans="1:15" ht="12.75">
      <c r="A29" s="8" t="s">
        <v>174</v>
      </c>
      <c r="B29" s="71">
        <v>13.33</v>
      </c>
      <c r="C29" s="71">
        <v>41.5</v>
      </c>
      <c r="D29" s="71">
        <v>35.9</v>
      </c>
      <c r="E29" s="71">
        <v>30.8</v>
      </c>
      <c r="F29" s="71">
        <v>30.4</v>
      </c>
      <c r="G29" s="71">
        <v>28.3</v>
      </c>
      <c r="H29" s="7">
        <v>0</v>
      </c>
      <c r="I29" s="24">
        <v>324</v>
      </c>
      <c r="J29" s="11">
        <v>0.8876999999999999</v>
      </c>
      <c r="K29" s="22" t="s">
        <v>246</v>
      </c>
      <c r="L29" s="24" t="s">
        <v>247</v>
      </c>
      <c r="M29" s="24" t="s">
        <v>248</v>
      </c>
      <c r="N29" s="22" t="s">
        <v>336</v>
      </c>
      <c r="O29" s="22" t="s">
        <v>447</v>
      </c>
    </row>
    <row r="30" spans="1:10" ht="12.75">
      <c r="A30" s="8"/>
      <c r="B30" s="41"/>
      <c r="C30" s="41"/>
      <c r="D30" s="41"/>
      <c r="E30" s="41"/>
      <c r="F30" s="41"/>
      <c r="G30" s="41"/>
      <c r="H30" s="7"/>
      <c r="I30" s="7"/>
      <c r="J30" s="11"/>
    </row>
    <row r="31" spans="1:10" ht="12.75">
      <c r="A31" s="6" t="s">
        <v>244</v>
      </c>
      <c r="B31" s="41">
        <f>AVERAGE(B8:B29)</f>
        <v>12.724545454545451</v>
      </c>
      <c r="C31" s="41"/>
      <c r="D31" s="41"/>
      <c r="E31" s="41"/>
      <c r="F31" s="41"/>
      <c r="G31" s="41">
        <f>AVERAGE(G8:G29)</f>
        <v>28.33181818181818</v>
      </c>
      <c r="H31" s="13">
        <f>AVERAGE(H8:H29)</f>
        <v>0</v>
      </c>
      <c r="I31" s="13">
        <f>AVERAGE(I8:I29)</f>
        <v>198.04545454545453</v>
      </c>
      <c r="J31" s="12">
        <f>AVERAGE(J9:J29)</f>
        <v>0.9057333333333333</v>
      </c>
    </row>
    <row r="32" spans="1:10" ht="12.75">
      <c r="A32" s="6" t="s">
        <v>245</v>
      </c>
      <c r="B32" s="41"/>
      <c r="C32" s="41">
        <f>MAX(C8:F29)</f>
        <v>52</v>
      </c>
      <c r="D32" s="41">
        <v>49.8</v>
      </c>
      <c r="E32" s="41">
        <v>48</v>
      </c>
      <c r="F32" s="41">
        <v>47.4</v>
      </c>
      <c r="G32" s="41"/>
      <c r="H32" s="13"/>
      <c r="I32" s="13"/>
      <c r="J32" s="12"/>
    </row>
    <row r="33" ht="12.75">
      <c r="B33" s="8"/>
    </row>
    <row r="34" ht="12.75">
      <c r="A34" s="6" t="s">
        <v>167</v>
      </c>
    </row>
    <row r="35" ht="12.75">
      <c r="A35" s="80" t="s">
        <v>480</v>
      </c>
    </row>
    <row r="37" spans="1:12" ht="12.75">
      <c r="A37" s="29" t="s">
        <v>260</v>
      </c>
      <c r="B37" s="105" t="s">
        <v>261</v>
      </c>
      <c r="C37" s="105"/>
      <c r="D37" s="105"/>
      <c r="E37" s="105"/>
      <c r="F37" s="105"/>
      <c r="G37" s="105" t="s">
        <v>262</v>
      </c>
      <c r="H37" s="105"/>
      <c r="I37" s="105"/>
      <c r="J37" s="105"/>
      <c r="K37" s="105" t="s">
        <v>263</v>
      </c>
      <c r="L37" s="105"/>
    </row>
    <row r="38" spans="1:12" ht="12.75">
      <c r="A38" s="24" t="s">
        <v>327</v>
      </c>
      <c r="B38" s="102" t="s">
        <v>328</v>
      </c>
      <c r="C38" s="102"/>
      <c r="D38" s="102"/>
      <c r="E38" s="102"/>
      <c r="F38" s="102"/>
      <c r="G38" s="102" t="s">
        <v>312</v>
      </c>
      <c r="H38" s="102"/>
      <c r="I38" s="102"/>
      <c r="J38" s="102"/>
      <c r="K38" s="102" t="s">
        <v>309</v>
      </c>
      <c r="L38" s="102"/>
    </row>
    <row r="39" spans="1:12" ht="12.75">
      <c r="A39" s="24" t="s">
        <v>329</v>
      </c>
      <c r="B39" s="102" t="s">
        <v>330</v>
      </c>
      <c r="C39" s="102"/>
      <c r="D39" s="102"/>
      <c r="E39" s="102"/>
      <c r="F39" s="102"/>
      <c r="G39" s="102" t="s">
        <v>331</v>
      </c>
      <c r="H39" s="102"/>
      <c r="I39" s="102"/>
      <c r="J39" s="102"/>
      <c r="K39" s="102" t="s">
        <v>267</v>
      </c>
      <c r="L39" s="102"/>
    </row>
    <row r="40" spans="1:12" ht="12.75">
      <c r="A40" s="24" t="s">
        <v>332</v>
      </c>
      <c r="B40" s="102" t="s">
        <v>333</v>
      </c>
      <c r="C40" s="102"/>
      <c r="D40" s="102"/>
      <c r="E40" s="102"/>
      <c r="F40" s="102"/>
      <c r="G40" s="102" t="s">
        <v>334</v>
      </c>
      <c r="H40" s="102"/>
      <c r="I40" s="102"/>
      <c r="J40" s="102"/>
      <c r="K40" s="102" t="s">
        <v>267</v>
      </c>
      <c r="L40" s="102"/>
    </row>
    <row r="42" spans="1:10" ht="12.75">
      <c r="A42" s="8" t="s">
        <v>417</v>
      </c>
      <c r="B42" s="13">
        <f>COUNTA(A8:A29)</f>
        <v>22</v>
      </c>
      <c r="C42" s="41"/>
      <c r="D42" s="41"/>
      <c r="E42" s="41"/>
      <c r="F42" s="41"/>
      <c r="G42" s="41"/>
      <c r="H42" s="13"/>
      <c r="I42" s="13"/>
      <c r="J42" s="12"/>
    </row>
  </sheetData>
  <mergeCells count="17">
    <mergeCell ref="B37:F37"/>
    <mergeCell ref="G37:J37"/>
    <mergeCell ref="K37:L37"/>
    <mergeCell ref="B38:F38"/>
    <mergeCell ref="G38:J38"/>
    <mergeCell ref="K38:L38"/>
    <mergeCell ref="C6:F6"/>
    <mergeCell ref="H6:J6"/>
    <mergeCell ref="A1:O1"/>
    <mergeCell ref="A3:O3"/>
    <mergeCell ref="A2:O2"/>
    <mergeCell ref="B39:F39"/>
    <mergeCell ref="G39:J39"/>
    <mergeCell ref="K39:L39"/>
    <mergeCell ref="B40:F40"/>
    <mergeCell ref="G40:J40"/>
    <mergeCell ref="K40:L40"/>
  </mergeCells>
  <printOptions horizontalCentered="1"/>
  <pageMargins left="0.1" right="0.1" top="0.25" bottom="0.5" header="0" footer="0"/>
  <pageSetup fitToHeight="0" fitToWidth="1" horizontalDpi="600" verticalDpi="600" orientation="landscape" scale="75" r:id="rId1"/>
  <headerFooter alignWithMargins="0">
    <oddFooter>&amp;C&amp;8For the year of 2002</oddFooter>
  </headerFooter>
  <colBreaks count="1" manualBreakCount="1">
    <brk id="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D31" sqref="D31"/>
    </sheetView>
  </sheetViews>
  <sheetFormatPr defaultColWidth="9.140625" defaultRowHeight="12.75"/>
  <cols>
    <col min="1" max="1" width="40.8515625" style="6" customWidth="1"/>
    <col min="2" max="8" width="6.140625" style="6" bestFit="1" customWidth="1"/>
    <col min="9" max="9" width="6.140625" style="6" customWidth="1"/>
    <col min="10" max="10" width="5.7109375" style="6" customWidth="1"/>
    <col min="11" max="11" width="6.421875" style="6" customWidth="1"/>
    <col min="12" max="12" width="10.28125" style="6" customWidth="1"/>
    <col min="13" max="13" width="7.8515625" style="6" bestFit="1" customWidth="1"/>
    <col min="14" max="14" width="7.421875" style="6" bestFit="1" customWidth="1"/>
    <col min="15" max="15" width="9.7109375" style="6" bestFit="1" customWidth="1"/>
    <col min="16" max="16" width="14.28125" style="6" bestFit="1" customWidth="1"/>
    <col min="17" max="17" width="24.7109375" style="6" bestFit="1" customWidth="1"/>
    <col min="18" max="16384" width="9.140625" style="6" customWidth="1"/>
  </cols>
  <sheetData>
    <row r="1" spans="1:17" ht="15">
      <c r="A1" s="106" t="s">
        <v>193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3" spans="1:17" ht="12.75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 t="s">
        <v>204</v>
      </c>
      <c r="M3" s="29" t="s">
        <v>293</v>
      </c>
      <c r="N3" s="29" t="s">
        <v>299</v>
      </c>
      <c r="O3" s="29" t="s">
        <v>297</v>
      </c>
      <c r="P3" s="29" t="s">
        <v>295</v>
      </c>
      <c r="Q3" s="29" t="s">
        <v>302</v>
      </c>
    </row>
    <row r="4" spans="1:17" ht="12.75">
      <c r="A4" s="38" t="s">
        <v>63</v>
      </c>
      <c r="B4" s="38" t="s">
        <v>197</v>
      </c>
      <c r="C4" s="38" t="s">
        <v>198</v>
      </c>
      <c r="D4" s="38" t="s">
        <v>199</v>
      </c>
      <c r="E4" s="38" t="s">
        <v>200</v>
      </c>
      <c r="F4" s="38" t="s">
        <v>201</v>
      </c>
      <c r="G4" s="38" t="s">
        <v>202</v>
      </c>
      <c r="H4" s="38" t="s">
        <v>203</v>
      </c>
      <c r="I4" s="37">
        <v>2000</v>
      </c>
      <c r="J4" s="37">
        <v>2001</v>
      </c>
      <c r="K4" s="37">
        <v>2002</v>
      </c>
      <c r="L4" s="37" t="s">
        <v>205</v>
      </c>
      <c r="M4" s="29" t="s">
        <v>294</v>
      </c>
      <c r="N4" s="29" t="s">
        <v>300</v>
      </c>
      <c r="O4" s="29" t="s">
        <v>298</v>
      </c>
      <c r="P4" s="29" t="s">
        <v>296</v>
      </c>
      <c r="Q4" s="29" t="s">
        <v>303</v>
      </c>
    </row>
    <row r="5" spans="1:17" ht="12.75">
      <c r="A5" s="8" t="s">
        <v>83</v>
      </c>
      <c r="B5" s="51">
        <v>4.3438185549116834</v>
      </c>
      <c r="C5" s="51">
        <v>4.488048652042264</v>
      </c>
      <c r="D5" s="51">
        <v>4.573839941921815</v>
      </c>
      <c r="E5" s="51">
        <v>4.47567119969522</v>
      </c>
      <c r="F5" s="51">
        <v>4.559737109332639</v>
      </c>
      <c r="G5" s="51">
        <v>4.523499577509264</v>
      </c>
      <c r="H5" s="51">
        <v>4.28</v>
      </c>
      <c r="I5" s="52">
        <v>4.6</v>
      </c>
      <c r="J5" s="52">
        <v>4.58</v>
      </c>
      <c r="K5" s="52">
        <v>4.5</v>
      </c>
      <c r="L5" s="51">
        <f>AVERAGE(B5:K5)</f>
        <v>4.492461503541288</v>
      </c>
      <c r="M5" s="22" t="s">
        <v>249</v>
      </c>
      <c r="N5" s="24" t="s">
        <v>344</v>
      </c>
      <c r="O5" s="24" t="s">
        <v>248</v>
      </c>
      <c r="P5" s="22" t="s">
        <v>341</v>
      </c>
      <c r="Q5" s="22" t="s">
        <v>445</v>
      </c>
    </row>
    <row r="6" spans="1:17" ht="12.75">
      <c r="A6" s="8" t="s">
        <v>143</v>
      </c>
      <c r="B6" s="51">
        <v>4.378523243617589</v>
      </c>
      <c r="C6" s="51">
        <v>4.597658270500937</v>
      </c>
      <c r="D6" s="51">
        <v>4.633083285572477</v>
      </c>
      <c r="E6" s="51">
        <v>4.518120954517004</v>
      </c>
      <c r="F6" s="51">
        <v>4.610320030409231</v>
      </c>
      <c r="G6" s="51">
        <v>4.610951305180707</v>
      </c>
      <c r="H6" s="51">
        <v>4.409071153193323</v>
      </c>
      <c r="I6" s="52">
        <v>4.67</v>
      </c>
      <c r="J6" s="52">
        <v>4.47</v>
      </c>
      <c r="K6" s="52">
        <v>4.5</v>
      </c>
      <c r="L6" s="51">
        <f>AVERAGE(B6:K6)</f>
        <v>4.539772824299127</v>
      </c>
      <c r="M6" s="22" t="s">
        <v>249</v>
      </c>
      <c r="N6" s="24" t="s">
        <v>337</v>
      </c>
      <c r="O6" s="24" t="s">
        <v>248</v>
      </c>
      <c r="P6" s="22" t="s">
        <v>341</v>
      </c>
      <c r="Q6" s="22" t="s">
        <v>249</v>
      </c>
    </row>
    <row r="7" spans="1:17" ht="12.75">
      <c r="A7" s="8" t="s">
        <v>280</v>
      </c>
      <c r="B7" s="51">
        <v>4.063249782202393</v>
      </c>
      <c r="C7" s="51">
        <v>4.688707351990743</v>
      </c>
      <c r="D7" s="51">
        <v>4.460706295120006</v>
      </c>
      <c r="E7" s="51">
        <v>4.565777468622471</v>
      </c>
      <c r="F7" s="51">
        <v>4.572553091405277</v>
      </c>
      <c r="G7" s="51">
        <v>4.607371005919094</v>
      </c>
      <c r="H7" s="51">
        <v>4.414047996527317</v>
      </c>
      <c r="I7" s="52">
        <v>4.57</v>
      </c>
      <c r="J7" s="53"/>
      <c r="K7" s="53"/>
      <c r="L7" s="51">
        <f>AVERAGE(B7:J7)</f>
        <v>4.492801623973413</v>
      </c>
      <c r="M7" s="22" t="s">
        <v>249</v>
      </c>
      <c r="N7" s="24" t="s">
        <v>337</v>
      </c>
      <c r="O7" s="24" t="s">
        <v>248</v>
      </c>
      <c r="P7" s="22" t="s">
        <v>341</v>
      </c>
      <c r="Q7" s="22" t="s">
        <v>446</v>
      </c>
    </row>
    <row r="8" spans="1:17" ht="12.75">
      <c r="A8" s="8" t="s">
        <v>156</v>
      </c>
      <c r="B8" s="51">
        <v>4.257611105700706</v>
      </c>
      <c r="C8" s="51">
        <v>4.34801434760023</v>
      </c>
      <c r="D8" s="51">
        <v>4.4537239199751</v>
      </c>
      <c r="E8" s="51">
        <v>4.371584136585444</v>
      </c>
      <c r="F8" s="51">
        <v>4.407941258545051</v>
      </c>
      <c r="G8" s="51">
        <v>4.375772522685596</v>
      </c>
      <c r="H8" s="51">
        <v>4.15</v>
      </c>
      <c r="I8" s="52">
        <v>4.57</v>
      </c>
      <c r="J8" s="52">
        <v>4.5</v>
      </c>
      <c r="K8" s="52">
        <v>4.52</v>
      </c>
      <c r="L8" s="51">
        <f>AVERAGE(B8:K8)</f>
        <v>4.395464729109213</v>
      </c>
      <c r="M8" s="22" t="s">
        <v>249</v>
      </c>
      <c r="N8" s="24" t="s">
        <v>342</v>
      </c>
      <c r="O8" s="24" t="s">
        <v>248</v>
      </c>
      <c r="P8" s="22" t="s">
        <v>341</v>
      </c>
      <c r="Q8" s="22" t="s">
        <v>445</v>
      </c>
    </row>
    <row r="9" spans="1:17" ht="12.75">
      <c r="A9" s="8" t="s">
        <v>30</v>
      </c>
      <c r="B9" s="51"/>
      <c r="C9" s="51"/>
      <c r="D9" s="51"/>
      <c r="E9" s="51"/>
      <c r="F9" s="51"/>
      <c r="G9" s="51"/>
      <c r="H9" s="51"/>
      <c r="I9" s="52"/>
      <c r="J9" s="52">
        <v>4.41</v>
      </c>
      <c r="K9" s="52">
        <v>4.71</v>
      </c>
      <c r="L9" s="51">
        <f>AVERAGE(B9:K9)</f>
        <v>4.5600000000000005</v>
      </c>
      <c r="M9" s="22" t="s">
        <v>249</v>
      </c>
      <c r="N9" s="24" t="s">
        <v>247</v>
      </c>
      <c r="O9" s="24" t="s">
        <v>248</v>
      </c>
      <c r="P9" s="22" t="s">
        <v>341</v>
      </c>
      <c r="Q9" s="22" t="s">
        <v>249</v>
      </c>
    </row>
    <row r="10" spans="1:17" ht="12.75">
      <c r="A10" s="8" t="s">
        <v>158</v>
      </c>
      <c r="B10" s="51">
        <v>4.279407228793245</v>
      </c>
      <c r="C10" s="51">
        <v>4.507521510259362</v>
      </c>
      <c r="D10" s="51">
        <v>4.595385354429948</v>
      </c>
      <c r="E10" s="51">
        <v>4.4273692746559306</v>
      </c>
      <c r="F10" s="51">
        <v>4.53237260025153</v>
      </c>
      <c r="G10" s="51">
        <v>4.590850322697619</v>
      </c>
      <c r="H10" s="51">
        <v>4.29</v>
      </c>
      <c r="I10" s="52">
        <v>4.57</v>
      </c>
      <c r="J10" s="52">
        <v>4.52</v>
      </c>
      <c r="K10" s="52">
        <v>4.63</v>
      </c>
      <c r="L10" s="51">
        <f>AVERAGE(B10:K10)</f>
        <v>4.494290629108763</v>
      </c>
      <c r="M10" s="22" t="s">
        <v>249</v>
      </c>
      <c r="N10" s="24" t="s">
        <v>342</v>
      </c>
      <c r="O10" s="24" t="s">
        <v>248</v>
      </c>
      <c r="P10" s="22" t="s">
        <v>341</v>
      </c>
      <c r="Q10" s="22" t="s">
        <v>445</v>
      </c>
    </row>
    <row r="11" spans="1:17" ht="12.75">
      <c r="A11" s="8" t="s">
        <v>276</v>
      </c>
      <c r="B11" s="51">
        <v>4.281238581740191</v>
      </c>
      <c r="C11" s="51">
        <v>4.544889132825614</v>
      </c>
      <c r="D11" s="51">
        <v>4.486762450732227</v>
      </c>
      <c r="E11" s="51">
        <v>4.530529176268642</v>
      </c>
      <c r="F11" s="54"/>
      <c r="G11" s="51">
        <v>4.63</v>
      </c>
      <c r="H11" s="51">
        <v>4.37</v>
      </c>
      <c r="I11" s="52">
        <v>4.65</v>
      </c>
      <c r="J11" s="52">
        <v>4.64</v>
      </c>
      <c r="K11" s="52">
        <v>4.51</v>
      </c>
      <c r="L11" s="51">
        <f>AVERAGE(B11:K11)</f>
        <v>4.515935482396297</v>
      </c>
      <c r="M11" s="22" t="s">
        <v>249</v>
      </c>
      <c r="N11" s="24" t="s">
        <v>247</v>
      </c>
      <c r="O11" s="24" t="s">
        <v>248</v>
      </c>
      <c r="P11" s="22" t="s">
        <v>341</v>
      </c>
      <c r="Q11" s="22" t="s">
        <v>249</v>
      </c>
    </row>
    <row r="12" spans="1:17" ht="12.75">
      <c r="A12" s="8" t="s">
        <v>275</v>
      </c>
      <c r="B12" s="51">
        <v>4.264916203004044</v>
      </c>
      <c r="C12" s="51">
        <v>4.592381942328093</v>
      </c>
      <c r="D12" s="51">
        <v>4.578317652250953</v>
      </c>
      <c r="E12" s="51">
        <v>4.515583794402866</v>
      </c>
      <c r="F12" s="51">
        <v>4.468001844376179</v>
      </c>
      <c r="G12" s="51">
        <v>4.635276399577533</v>
      </c>
      <c r="H12" s="51">
        <v>4.25</v>
      </c>
      <c r="I12" s="52">
        <v>4.48</v>
      </c>
      <c r="J12" s="53"/>
      <c r="K12" s="53"/>
      <c r="L12" s="51">
        <f>AVERAGE(B12:J12)</f>
        <v>4.473059729492459</v>
      </c>
      <c r="M12" s="22" t="s">
        <v>249</v>
      </c>
      <c r="N12" s="24" t="s">
        <v>342</v>
      </c>
      <c r="O12" s="24" t="s">
        <v>248</v>
      </c>
      <c r="P12" s="22" t="s">
        <v>341</v>
      </c>
      <c r="Q12" s="22" t="s">
        <v>446</v>
      </c>
    </row>
    <row r="13" spans="1:17" ht="12.75">
      <c r="A13" s="8" t="s">
        <v>281</v>
      </c>
      <c r="B13" s="55"/>
      <c r="C13" s="55"/>
      <c r="D13" s="55"/>
      <c r="E13" s="55"/>
      <c r="F13" s="55"/>
      <c r="G13" s="55"/>
      <c r="H13" s="55"/>
      <c r="I13" s="52">
        <v>4.55</v>
      </c>
      <c r="J13" s="52">
        <v>4.54</v>
      </c>
      <c r="K13" s="52">
        <v>4.44</v>
      </c>
      <c r="L13" s="51">
        <f>AVERAGE(B13:J13)</f>
        <v>4.545</v>
      </c>
      <c r="M13" s="22" t="s">
        <v>249</v>
      </c>
      <c r="N13" s="24" t="s">
        <v>342</v>
      </c>
      <c r="O13" s="24" t="s">
        <v>248</v>
      </c>
      <c r="P13" s="22" t="s">
        <v>341</v>
      </c>
      <c r="Q13" s="22" t="s">
        <v>446</v>
      </c>
    </row>
    <row r="14" spans="1:17" ht="12.75">
      <c r="A14" s="8" t="s">
        <v>282</v>
      </c>
      <c r="B14" s="51">
        <v>4.334347629882495</v>
      </c>
      <c r="C14" s="51">
        <v>4.536788119670029</v>
      </c>
      <c r="D14" s="51">
        <v>4.518054901471306</v>
      </c>
      <c r="E14" s="51">
        <v>4.505626965507822</v>
      </c>
      <c r="F14" s="51">
        <v>4.50072929425347</v>
      </c>
      <c r="G14" s="51">
        <v>4.566960368456389</v>
      </c>
      <c r="H14" s="51">
        <v>4.15</v>
      </c>
      <c r="I14" s="52">
        <v>4.6</v>
      </c>
      <c r="J14" s="52">
        <v>5.06</v>
      </c>
      <c r="K14" s="53"/>
      <c r="L14" s="51">
        <f>AVERAGE(B14:K14)</f>
        <v>4.530278586582391</v>
      </c>
      <c r="M14" s="22" t="s">
        <v>249</v>
      </c>
      <c r="N14" s="24" t="s">
        <v>344</v>
      </c>
      <c r="O14" s="24" t="s">
        <v>248</v>
      </c>
      <c r="P14" s="22" t="s">
        <v>341</v>
      </c>
      <c r="Q14" s="22" t="s">
        <v>446</v>
      </c>
    </row>
    <row r="15" spans="1:8" ht="12.75">
      <c r="A15" s="8"/>
      <c r="B15" s="51"/>
      <c r="C15" s="51"/>
      <c r="D15" s="51"/>
      <c r="E15" s="51"/>
      <c r="F15" s="51"/>
      <c r="G15" s="51"/>
      <c r="H15" s="51"/>
    </row>
    <row r="16" spans="1:12" ht="12.75">
      <c r="A16" s="6" t="s">
        <v>244</v>
      </c>
      <c r="B16" s="51">
        <f aca="true" t="shared" si="0" ref="B16:J16">AVERAGE(B5:B14)</f>
        <v>4.275389041231544</v>
      </c>
      <c r="C16" s="51">
        <f t="shared" si="0"/>
        <v>4.538001165902159</v>
      </c>
      <c r="D16" s="51">
        <f t="shared" si="0"/>
        <v>4.53748422518423</v>
      </c>
      <c r="E16" s="51">
        <f t="shared" si="0"/>
        <v>4.488782871281924</v>
      </c>
      <c r="F16" s="51">
        <f t="shared" si="0"/>
        <v>4.52166503265334</v>
      </c>
      <c r="G16" s="51">
        <f t="shared" si="0"/>
        <v>4.567585187753275</v>
      </c>
      <c r="H16" s="51">
        <f t="shared" si="0"/>
        <v>4.28913989371508</v>
      </c>
      <c r="I16" s="51">
        <f t="shared" si="0"/>
        <v>4.584444444444444</v>
      </c>
      <c r="J16" s="51">
        <f t="shared" si="0"/>
        <v>4.59</v>
      </c>
      <c r="K16" s="51">
        <f>AVERAGE(K5:K14)</f>
        <v>4.5442857142857145</v>
      </c>
      <c r="L16" s="25">
        <f>AVERAGE(B5:K14)</f>
        <v>4.4938318266977095</v>
      </c>
    </row>
    <row r="18" ht="12.75">
      <c r="A18" s="6" t="s">
        <v>210</v>
      </c>
    </row>
    <row r="19" ht="12.75">
      <c r="A19" s="8" t="s">
        <v>217</v>
      </c>
    </row>
    <row r="21" spans="1:12" ht="12.75">
      <c r="A21" s="29" t="s">
        <v>260</v>
      </c>
      <c r="B21" s="105" t="s">
        <v>261</v>
      </c>
      <c r="C21" s="105"/>
      <c r="D21" s="105"/>
      <c r="E21" s="105"/>
      <c r="F21" s="105"/>
      <c r="G21" s="105" t="s">
        <v>262</v>
      </c>
      <c r="H21" s="105"/>
      <c r="I21" s="105"/>
      <c r="J21" s="105"/>
      <c r="K21" s="105" t="s">
        <v>263</v>
      </c>
      <c r="L21" s="105"/>
    </row>
    <row r="22" spans="1:12" ht="12.75">
      <c r="A22" s="24" t="s">
        <v>306</v>
      </c>
      <c r="B22" s="102" t="s">
        <v>307</v>
      </c>
      <c r="C22" s="102"/>
      <c r="D22" s="102"/>
      <c r="E22" s="102"/>
      <c r="F22" s="102"/>
      <c r="G22" s="102" t="s">
        <v>308</v>
      </c>
      <c r="H22" s="102"/>
      <c r="I22" s="102"/>
      <c r="J22" s="102"/>
      <c r="K22" s="102" t="s">
        <v>309</v>
      </c>
      <c r="L22" s="102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8" t="s">
        <v>417</v>
      </c>
      <c r="B24" s="13">
        <f>COUNT(K5:K14)</f>
        <v>7</v>
      </c>
      <c r="C24" s="51"/>
      <c r="D24" s="51"/>
      <c r="E24" s="51"/>
      <c r="F24" s="51"/>
      <c r="G24" s="51"/>
      <c r="H24" s="51"/>
      <c r="I24" s="51"/>
      <c r="J24" s="51"/>
      <c r="K24" s="51"/>
      <c r="L24" s="25"/>
    </row>
  </sheetData>
  <mergeCells count="7">
    <mergeCell ref="B22:F22"/>
    <mergeCell ref="G22:J22"/>
    <mergeCell ref="K22:L22"/>
    <mergeCell ref="A1:Q1"/>
    <mergeCell ref="B21:F21"/>
    <mergeCell ref="G21:J21"/>
    <mergeCell ref="K21:L21"/>
  </mergeCells>
  <printOptions horizontalCentered="1"/>
  <pageMargins left="0.1" right="0.1" top="0.25" bottom="0.5" header="0" footer="0"/>
  <pageSetup fitToHeight="0" fitToWidth="1" horizontalDpi="600" verticalDpi="600" orientation="landscape" scale="77" r:id="rId1"/>
  <headerFooter alignWithMargins="0">
    <oddFooter>&amp;C&amp;8For the year of 2001</oddFooter>
  </headerFooter>
  <rowBreaks count="1" manualBreakCount="1">
    <brk id="40" max="255" man="1"/>
  </rowBreaks>
  <colBreaks count="1" manualBreakCount="1">
    <brk id="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J4" sqref="J4"/>
    </sheetView>
  </sheetViews>
  <sheetFormatPr defaultColWidth="9.140625" defaultRowHeight="12.75"/>
  <cols>
    <col min="1" max="1" width="13.57421875" style="0" bestFit="1" customWidth="1"/>
    <col min="2" max="2" width="4.00390625" style="0" bestFit="1" customWidth="1"/>
    <col min="3" max="3" width="10.8515625" style="0" bestFit="1" customWidth="1"/>
    <col min="4" max="4" width="12.140625" style="1" bestFit="1" customWidth="1"/>
    <col min="5" max="5" width="11.00390625" style="1" bestFit="1" customWidth="1"/>
    <col min="6" max="6" width="14.7109375" style="1" bestFit="1" customWidth="1"/>
    <col min="7" max="7" width="10.140625" style="1" bestFit="1" customWidth="1"/>
    <col min="8" max="8" width="8.57421875" style="1" bestFit="1" customWidth="1"/>
    <col min="9" max="9" width="6.421875" style="1" bestFit="1" customWidth="1"/>
    <col min="10" max="10" width="10.140625" style="0" bestFit="1" customWidth="1"/>
  </cols>
  <sheetData>
    <row r="1" spans="1:9" ht="15">
      <c r="A1" s="106" t="s">
        <v>416</v>
      </c>
      <c r="B1" s="106"/>
      <c r="C1" s="106"/>
      <c r="D1" s="106"/>
      <c r="E1" s="106"/>
      <c r="F1" s="106"/>
      <c r="G1" s="106"/>
      <c r="H1" s="106"/>
      <c r="I1" s="106"/>
    </row>
    <row r="3" spans="1:10" ht="12.75">
      <c r="A3" s="110" t="s">
        <v>2</v>
      </c>
      <c r="B3" s="110"/>
      <c r="C3" s="110"/>
      <c r="E3" s="107" t="s">
        <v>348</v>
      </c>
      <c r="F3" s="107"/>
      <c r="G3" s="37" t="s">
        <v>507</v>
      </c>
      <c r="H3" s="107" t="s">
        <v>506</v>
      </c>
      <c r="I3" s="107"/>
      <c r="J3" s="107"/>
    </row>
    <row r="4" spans="1:10" ht="12.75">
      <c r="A4" s="37" t="s">
        <v>350</v>
      </c>
      <c r="B4" s="30" t="s">
        <v>413</v>
      </c>
      <c r="C4" s="29" t="s">
        <v>351</v>
      </c>
      <c r="D4" s="37" t="s">
        <v>346</v>
      </c>
      <c r="E4" s="37" t="s">
        <v>347</v>
      </c>
      <c r="F4" s="37" t="s">
        <v>349</v>
      </c>
      <c r="G4" s="37" t="s">
        <v>508</v>
      </c>
      <c r="H4" s="37" t="s">
        <v>178</v>
      </c>
      <c r="I4" s="37" t="s">
        <v>509</v>
      </c>
      <c r="J4" s="37" t="s">
        <v>530</v>
      </c>
    </row>
    <row r="5" spans="1:10" ht="12.75">
      <c r="A5" s="57" t="s">
        <v>82</v>
      </c>
      <c r="B5" s="58" t="s">
        <v>352</v>
      </c>
      <c r="C5" s="56">
        <v>23862</v>
      </c>
      <c r="D5" s="1" t="s">
        <v>510</v>
      </c>
      <c r="E5" s="1">
        <v>1</v>
      </c>
      <c r="F5" s="1">
        <v>0</v>
      </c>
      <c r="G5" s="1">
        <v>0.115</v>
      </c>
      <c r="H5" s="1">
        <v>0.115</v>
      </c>
      <c r="J5" s="1">
        <v>0</v>
      </c>
    </row>
    <row r="6" spans="1:8" ht="12.75">
      <c r="A6" s="57"/>
      <c r="B6" s="58"/>
      <c r="C6" s="56"/>
      <c r="D6" s="1" t="s">
        <v>511</v>
      </c>
      <c r="E6" s="1">
        <v>1</v>
      </c>
      <c r="F6" s="1">
        <v>10</v>
      </c>
      <c r="G6" s="1">
        <v>0.102</v>
      </c>
      <c r="H6" s="1">
        <v>0.09</v>
      </c>
    </row>
    <row r="7" spans="1:8" ht="12.75">
      <c r="A7" s="57"/>
      <c r="B7" s="58"/>
      <c r="C7" s="56"/>
      <c r="D7" s="1" t="s">
        <v>193</v>
      </c>
      <c r="E7" s="1">
        <v>1</v>
      </c>
      <c r="F7" s="1" t="s">
        <v>414</v>
      </c>
      <c r="G7" s="3">
        <v>4.5</v>
      </c>
      <c r="H7" s="1" t="s">
        <v>414</v>
      </c>
    </row>
    <row r="8" spans="1:8" ht="12.75">
      <c r="A8" s="57" t="s">
        <v>7</v>
      </c>
      <c r="B8" s="58" t="s">
        <v>353</v>
      </c>
      <c r="C8" s="56">
        <v>120940</v>
      </c>
      <c r="D8" s="1" t="s">
        <v>418</v>
      </c>
      <c r="E8" s="1">
        <v>1</v>
      </c>
      <c r="F8" s="1" t="s">
        <v>414</v>
      </c>
      <c r="G8" s="1">
        <v>95</v>
      </c>
      <c r="H8" s="1" t="s">
        <v>414</v>
      </c>
    </row>
    <row r="9" spans="1:8" ht="12.75">
      <c r="A9" s="57"/>
      <c r="B9" s="58"/>
      <c r="C9" s="56"/>
      <c r="D9" s="1" t="s">
        <v>410</v>
      </c>
      <c r="E9" s="1">
        <v>1</v>
      </c>
      <c r="F9" s="1">
        <v>0</v>
      </c>
      <c r="G9" s="1">
        <v>0.012</v>
      </c>
      <c r="H9" s="1" t="s">
        <v>414</v>
      </c>
    </row>
    <row r="10" spans="1:10" ht="12.75">
      <c r="A10" s="57"/>
      <c r="B10" s="58"/>
      <c r="C10" s="56"/>
      <c r="D10" s="1" t="s">
        <v>510</v>
      </c>
      <c r="E10" s="1">
        <v>2</v>
      </c>
      <c r="F10" s="1">
        <v>0</v>
      </c>
      <c r="G10" s="1">
        <v>0.107</v>
      </c>
      <c r="H10" s="1">
        <v>0.122</v>
      </c>
      <c r="J10" s="1">
        <v>0</v>
      </c>
    </row>
    <row r="11" spans="1:8" ht="12.75">
      <c r="A11" s="57"/>
      <c r="B11" s="58"/>
      <c r="C11" s="56"/>
      <c r="D11" s="1" t="s">
        <v>511</v>
      </c>
      <c r="E11" s="1">
        <v>2</v>
      </c>
      <c r="F11" s="1">
        <v>11</v>
      </c>
      <c r="G11" s="1">
        <v>0.099</v>
      </c>
      <c r="H11" s="1">
        <v>0.09</v>
      </c>
    </row>
    <row r="12" spans="1:8" ht="12.75">
      <c r="A12" s="57"/>
      <c r="B12" s="58"/>
      <c r="C12" s="56"/>
      <c r="D12" s="1" t="s">
        <v>411</v>
      </c>
      <c r="E12" s="1">
        <v>1</v>
      </c>
      <c r="F12" s="1">
        <v>0</v>
      </c>
      <c r="G12" s="1">
        <v>49</v>
      </c>
      <c r="H12" s="1" t="s">
        <v>414</v>
      </c>
    </row>
    <row r="13" spans="1:3" ht="12.75">
      <c r="A13" s="57" t="s">
        <v>354</v>
      </c>
      <c r="B13" s="58" t="s">
        <v>355</v>
      </c>
      <c r="C13" s="56">
        <v>11722</v>
      </c>
    </row>
    <row r="14" spans="1:10" ht="12.75">
      <c r="A14" s="57" t="s">
        <v>85</v>
      </c>
      <c r="B14" s="58" t="s">
        <v>356</v>
      </c>
      <c r="C14" s="56">
        <v>145196</v>
      </c>
      <c r="D14" s="1" t="s">
        <v>510</v>
      </c>
      <c r="E14" s="1">
        <v>1</v>
      </c>
      <c r="F14" s="1">
        <v>0</v>
      </c>
      <c r="G14" s="1">
        <v>0.114</v>
      </c>
      <c r="H14" s="5">
        <v>0.12</v>
      </c>
      <c r="J14" s="1">
        <v>0</v>
      </c>
    </row>
    <row r="15" spans="4:8" ht="12.75">
      <c r="D15" s="1" t="s">
        <v>511</v>
      </c>
      <c r="E15" s="1">
        <v>1</v>
      </c>
      <c r="F15" s="1">
        <v>19</v>
      </c>
      <c r="G15" s="1">
        <v>0.103</v>
      </c>
      <c r="H15" s="1">
        <v>0.09</v>
      </c>
    </row>
    <row r="16" spans="1:9" ht="12.75">
      <c r="A16" s="57"/>
      <c r="B16" s="58"/>
      <c r="C16" s="56"/>
      <c r="D16" s="1" t="s">
        <v>412</v>
      </c>
      <c r="E16" s="1">
        <v>1</v>
      </c>
      <c r="F16" s="1">
        <v>0</v>
      </c>
      <c r="G16" s="59">
        <v>45</v>
      </c>
      <c r="H16" s="1" t="s">
        <v>414</v>
      </c>
      <c r="I16" s="1" t="s">
        <v>414</v>
      </c>
    </row>
    <row r="17" spans="1:3" ht="12.75">
      <c r="A17" s="57" t="s">
        <v>357</v>
      </c>
      <c r="B17" s="58" t="s">
        <v>358</v>
      </c>
      <c r="C17" s="56">
        <v>16902</v>
      </c>
    </row>
    <row r="18" spans="1:8" ht="12.75">
      <c r="A18" s="57" t="s">
        <v>74</v>
      </c>
      <c r="B18" s="58" t="s">
        <v>359</v>
      </c>
      <c r="C18" s="56">
        <v>20293</v>
      </c>
      <c r="D18" s="1" t="s">
        <v>409</v>
      </c>
      <c r="E18" s="1">
        <v>1</v>
      </c>
      <c r="F18" s="1">
        <v>0</v>
      </c>
      <c r="G18" s="5">
        <v>0.034</v>
      </c>
      <c r="H18" s="1" t="s">
        <v>414</v>
      </c>
    </row>
    <row r="19" spans="1:8" ht="12.75">
      <c r="A19" s="57"/>
      <c r="B19" s="58"/>
      <c r="C19" s="56"/>
      <c r="D19" s="1" t="s">
        <v>410</v>
      </c>
      <c r="E19" s="1">
        <v>1</v>
      </c>
      <c r="F19" s="1">
        <v>0</v>
      </c>
      <c r="G19" s="5">
        <v>0.011</v>
      </c>
      <c r="H19" s="1" t="s">
        <v>414</v>
      </c>
    </row>
    <row r="20" spans="1:10" ht="12.75">
      <c r="A20" s="57"/>
      <c r="B20" s="58"/>
      <c r="C20" s="56"/>
      <c r="D20" s="1" t="s">
        <v>510</v>
      </c>
      <c r="E20" s="1">
        <v>1</v>
      </c>
      <c r="F20" s="1">
        <v>0</v>
      </c>
      <c r="G20" s="5">
        <v>0.1</v>
      </c>
      <c r="H20" s="1">
        <v>0.112</v>
      </c>
      <c r="J20" s="1">
        <v>0</v>
      </c>
    </row>
    <row r="21" spans="1:8" ht="12.75">
      <c r="A21" s="57"/>
      <c r="B21" s="58"/>
      <c r="C21" s="56"/>
      <c r="D21" s="1" t="s">
        <v>511</v>
      </c>
      <c r="E21" s="1">
        <v>1</v>
      </c>
      <c r="F21" s="1">
        <v>6</v>
      </c>
      <c r="G21" s="5">
        <v>0.091</v>
      </c>
      <c r="H21" s="1">
        <v>0.08</v>
      </c>
    </row>
    <row r="22" spans="1:8" ht="12.75">
      <c r="A22" s="57"/>
      <c r="B22" s="58"/>
      <c r="C22" s="56"/>
      <c r="D22" s="1" t="s">
        <v>411</v>
      </c>
      <c r="E22" s="1">
        <v>1</v>
      </c>
      <c r="F22" s="1">
        <v>0</v>
      </c>
      <c r="G22" s="1">
        <v>42</v>
      </c>
      <c r="H22" s="1" t="s">
        <v>414</v>
      </c>
    </row>
    <row r="23" spans="1:8" ht="12.75">
      <c r="A23" s="57"/>
      <c r="B23" s="58"/>
      <c r="C23" s="56"/>
      <c r="D23" s="1" t="s">
        <v>193</v>
      </c>
      <c r="E23" s="1">
        <v>1</v>
      </c>
      <c r="F23" s="1" t="s">
        <v>414</v>
      </c>
      <c r="G23" s="3">
        <v>4.5</v>
      </c>
      <c r="H23" s="1" t="s">
        <v>414</v>
      </c>
    </row>
    <row r="24" spans="1:8" ht="12.75">
      <c r="A24" s="57" t="s">
        <v>9</v>
      </c>
      <c r="B24" s="58" t="s">
        <v>360</v>
      </c>
      <c r="C24" s="56">
        <v>86425</v>
      </c>
      <c r="D24" s="1" t="s">
        <v>418</v>
      </c>
      <c r="E24" s="1">
        <v>1</v>
      </c>
      <c r="F24" s="1" t="s">
        <v>414</v>
      </c>
      <c r="G24" s="1">
        <v>51</v>
      </c>
      <c r="H24" s="1" t="s">
        <v>414</v>
      </c>
    </row>
    <row r="25" spans="1:9" ht="12.75">
      <c r="A25" s="57"/>
      <c r="B25" s="58"/>
      <c r="C25" s="56"/>
      <c r="D25" s="1" t="s">
        <v>412</v>
      </c>
      <c r="E25" s="1">
        <v>1</v>
      </c>
      <c r="F25" s="1">
        <v>0</v>
      </c>
      <c r="G25" s="1">
        <v>26.2</v>
      </c>
      <c r="H25" s="1">
        <v>11.4</v>
      </c>
      <c r="I25" s="1">
        <v>26</v>
      </c>
    </row>
    <row r="26" spans="1:10" ht="12.75">
      <c r="A26" s="57" t="s">
        <v>88</v>
      </c>
      <c r="B26" s="58" t="s">
        <v>361</v>
      </c>
      <c r="C26" s="56">
        <v>128776</v>
      </c>
      <c r="D26" s="1" t="s">
        <v>510</v>
      </c>
      <c r="E26" s="1">
        <v>1</v>
      </c>
      <c r="F26" s="1">
        <v>0</v>
      </c>
      <c r="G26" s="1">
        <v>0.1</v>
      </c>
      <c r="H26" s="1">
        <v>0.098</v>
      </c>
      <c r="I26" s="1">
        <v>0.107</v>
      </c>
      <c r="J26" s="1">
        <v>0</v>
      </c>
    </row>
    <row r="27" spans="1:8" ht="12.75">
      <c r="A27" s="57"/>
      <c r="B27" s="58"/>
      <c r="C27" s="56"/>
      <c r="D27" s="1" t="s">
        <v>511</v>
      </c>
      <c r="E27" s="1">
        <v>1</v>
      </c>
      <c r="F27" s="1">
        <v>0</v>
      </c>
      <c r="G27" s="1">
        <v>0.083</v>
      </c>
      <c r="H27" s="1">
        <v>0.08</v>
      </c>
    </row>
    <row r="28" spans="1:9" ht="12.75">
      <c r="A28" s="57"/>
      <c r="B28" s="58"/>
      <c r="C28" s="56"/>
      <c r="D28" s="1" t="s">
        <v>412</v>
      </c>
      <c r="E28" s="1">
        <v>1</v>
      </c>
      <c r="F28" s="1">
        <v>0</v>
      </c>
      <c r="G28" s="1">
        <v>26.7</v>
      </c>
      <c r="H28" s="1" t="s">
        <v>414</v>
      </c>
      <c r="I28" s="1" t="s">
        <v>414</v>
      </c>
    </row>
    <row r="29" spans="1:3" ht="12.75">
      <c r="A29" s="57" t="s">
        <v>362</v>
      </c>
      <c r="B29" s="58" t="s">
        <v>363</v>
      </c>
      <c r="C29" s="56">
        <v>12753</v>
      </c>
    </row>
    <row r="30" spans="1:8" ht="12.75">
      <c r="A30" s="57" t="s">
        <v>13</v>
      </c>
      <c r="B30" s="58" t="s">
        <v>364</v>
      </c>
      <c r="C30" s="56">
        <v>295039</v>
      </c>
      <c r="D30" s="1" t="s">
        <v>418</v>
      </c>
      <c r="E30" s="1">
        <v>3</v>
      </c>
      <c r="F30" s="1" t="s">
        <v>414</v>
      </c>
      <c r="G30" s="1">
        <v>68</v>
      </c>
      <c r="H30" s="1" t="s">
        <v>414</v>
      </c>
    </row>
    <row r="31" spans="1:8" ht="12.75">
      <c r="A31" s="57"/>
      <c r="B31" s="58"/>
      <c r="C31" s="56"/>
      <c r="D31" s="1" t="s">
        <v>408</v>
      </c>
      <c r="E31" s="1">
        <v>1</v>
      </c>
      <c r="F31" s="1">
        <v>0</v>
      </c>
      <c r="G31" s="59">
        <v>2.9</v>
      </c>
      <c r="H31" s="1" t="s">
        <v>414</v>
      </c>
    </row>
    <row r="32" spans="1:8" ht="12.75">
      <c r="A32" s="57"/>
      <c r="B32" s="58"/>
      <c r="C32" s="56"/>
      <c r="D32" s="1" t="s">
        <v>409</v>
      </c>
      <c r="E32" s="1">
        <v>2</v>
      </c>
      <c r="F32" s="1">
        <v>0</v>
      </c>
      <c r="G32" s="5">
        <v>0.01</v>
      </c>
      <c r="H32" s="1" t="s">
        <v>414</v>
      </c>
    </row>
    <row r="33" spans="1:8" ht="12.75">
      <c r="A33" s="57"/>
      <c r="B33" s="58"/>
      <c r="C33" s="56"/>
      <c r="D33" s="1" t="s">
        <v>410</v>
      </c>
      <c r="E33" s="1">
        <v>2</v>
      </c>
      <c r="F33" s="1">
        <v>0</v>
      </c>
      <c r="G33" s="1">
        <v>0.029</v>
      </c>
      <c r="H33" s="1" t="s">
        <v>414</v>
      </c>
    </row>
    <row r="34" spans="1:10" ht="12" customHeight="1">
      <c r="A34" s="57"/>
      <c r="B34" s="58"/>
      <c r="C34" s="56"/>
      <c r="D34" s="1" t="s">
        <v>510</v>
      </c>
      <c r="E34" s="1">
        <v>2</v>
      </c>
      <c r="F34" s="1">
        <v>0</v>
      </c>
      <c r="G34" s="1">
        <v>0.104</v>
      </c>
      <c r="H34" s="1">
        <v>0.099</v>
      </c>
      <c r="I34" s="1">
        <v>0.107</v>
      </c>
      <c r="J34" s="1">
        <v>0</v>
      </c>
    </row>
    <row r="35" spans="1:8" ht="12" customHeight="1">
      <c r="A35" s="57"/>
      <c r="B35" s="58"/>
      <c r="C35" s="56"/>
      <c r="D35" s="1" t="s">
        <v>511</v>
      </c>
      <c r="E35" s="1">
        <v>2</v>
      </c>
      <c r="F35" s="1">
        <v>2</v>
      </c>
      <c r="G35" s="1">
        <v>0.089</v>
      </c>
      <c r="H35" s="1">
        <v>0.07</v>
      </c>
    </row>
    <row r="36" spans="1:8" ht="12.75">
      <c r="A36" s="57"/>
      <c r="B36" s="58"/>
      <c r="C36" s="56"/>
      <c r="D36" s="1" t="s">
        <v>411</v>
      </c>
      <c r="E36" s="1">
        <v>3</v>
      </c>
      <c r="F36" s="1">
        <v>0</v>
      </c>
      <c r="G36" s="1">
        <v>52</v>
      </c>
      <c r="H36" s="1" t="s">
        <v>414</v>
      </c>
    </row>
    <row r="37" spans="1:9" ht="12.75">
      <c r="A37" s="57"/>
      <c r="B37" s="58"/>
      <c r="C37" s="56"/>
      <c r="D37" s="1" t="s">
        <v>412</v>
      </c>
      <c r="E37" s="1">
        <v>2</v>
      </c>
      <c r="F37" s="1">
        <v>0</v>
      </c>
      <c r="G37" s="1">
        <v>47.4</v>
      </c>
      <c r="H37" s="1">
        <v>12.4</v>
      </c>
      <c r="I37" s="1">
        <v>29</v>
      </c>
    </row>
    <row r="38" spans="1:10" ht="12.75">
      <c r="A38" s="57" t="s">
        <v>93</v>
      </c>
      <c r="B38" s="58" t="s">
        <v>365</v>
      </c>
      <c r="C38" s="56">
        <v>44506</v>
      </c>
      <c r="D38" s="1" t="s">
        <v>510</v>
      </c>
      <c r="E38" s="1">
        <v>1</v>
      </c>
      <c r="F38" s="1">
        <v>0</v>
      </c>
      <c r="G38" s="1">
        <v>0.119</v>
      </c>
      <c r="H38" s="1">
        <v>0.115</v>
      </c>
      <c r="I38" s="1">
        <v>0.119</v>
      </c>
      <c r="J38" s="1">
        <v>0</v>
      </c>
    </row>
    <row r="39" spans="1:8" ht="12.75">
      <c r="A39" s="57"/>
      <c r="B39" s="58"/>
      <c r="C39" s="56"/>
      <c r="D39" s="1" t="s">
        <v>511</v>
      </c>
      <c r="E39" s="1">
        <v>1</v>
      </c>
      <c r="F39" s="1">
        <v>13</v>
      </c>
      <c r="G39" s="1">
        <v>0.099</v>
      </c>
      <c r="H39" s="1">
        <v>0.09</v>
      </c>
    </row>
    <row r="40" spans="1:8" ht="12.75">
      <c r="A40" s="57"/>
      <c r="B40" s="58"/>
      <c r="C40" s="56"/>
      <c r="D40" s="1" t="s">
        <v>193</v>
      </c>
      <c r="E40" s="1">
        <v>1</v>
      </c>
      <c r="F40" s="1" t="s">
        <v>414</v>
      </c>
      <c r="G40" s="3">
        <v>4.52</v>
      </c>
      <c r="H40" s="1" t="s">
        <v>414</v>
      </c>
    </row>
    <row r="41" spans="1:10" ht="12.75">
      <c r="A41" s="57" t="s">
        <v>95</v>
      </c>
      <c r="B41" s="58" t="s">
        <v>366</v>
      </c>
      <c r="C41" s="56">
        <v>32170</v>
      </c>
      <c r="D41" s="1" t="s">
        <v>510</v>
      </c>
      <c r="E41" s="1">
        <v>1</v>
      </c>
      <c r="F41" s="1">
        <v>0</v>
      </c>
      <c r="G41" s="3">
        <v>0.123</v>
      </c>
      <c r="H41" s="1">
        <v>0.106</v>
      </c>
      <c r="I41" s="1">
        <v>0.123</v>
      </c>
      <c r="J41" s="1">
        <v>0</v>
      </c>
    </row>
    <row r="42" spans="4:8" ht="13.5" customHeight="1">
      <c r="D42" s="1" t="s">
        <v>511</v>
      </c>
      <c r="E42" s="1">
        <v>1</v>
      </c>
      <c r="F42" s="1">
        <v>16</v>
      </c>
      <c r="G42" s="1">
        <v>0.102</v>
      </c>
      <c r="H42" s="1">
        <v>0.08</v>
      </c>
    </row>
    <row r="55" ht="12.75">
      <c r="A55" s="35"/>
    </row>
  </sheetData>
  <mergeCells count="4">
    <mergeCell ref="A3:C3"/>
    <mergeCell ref="E3:F3"/>
    <mergeCell ref="A1:I1"/>
    <mergeCell ref="H3:J3"/>
  </mergeCells>
  <printOptions horizontalCentered="1"/>
  <pageMargins left="0.1" right="0.1" top="0.25" bottom="0.5" header="0" footer="0"/>
  <pageSetup fitToHeight="1" fitToWidth="1" horizontalDpi="600" verticalDpi="600" orientation="landscape" r:id="rId1"/>
  <headerFooter alignWithMargins="0">
    <oddFooter>&amp;C&amp;8For the year of 2002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20">
      <selection activeCell="J4" sqref="J4"/>
    </sheetView>
  </sheetViews>
  <sheetFormatPr defaultColWidth="9.140625" defaultRowHeight="12.75"/>
  <cols>
    <col min="1" max="1" width="15.00390625" style="6" bestFit="1" customWidth="1"/>
    <col min="2" max="2" width="4.00390625" style="6" bestFit="1" customWidth="1"/>
    <col min="3" max="3" width="10.8515625" style="6" bestFit="1" customWidth="1"/>
    <col min="4" max="4" width="12.140625" style="6" bestFit="1" customWidth="1"/>
    <col min="5" max="5" width="11.00390625" style="6" bestFit="1" customWidth="1"/>
    <col min="6" max="6" width="14.7109375" style="6" bestFit="1" customWidth="1"/>
    <col min="7" max="7" width="10.140625" style="6" bestFit="1" customWidth="1"/>
    <col min="8" max="8" width="8.57421875" style="7" bestFit="1" customWidth="1"/>
    <col min="9" max="9" width="6.421875" style="7" bestFit="1" customWidth="1"/>
    <col min="10" max="10" width="10.140625" style="7" bestFit="1" customWidth="1"/>
    <col min="11" max="16384" width="9.140625" style="6" customWidth="1"/>
  </cols>
  <sheetData>
    <row r="1" spans="1:9" ht="15">
      <c r="A1" s="106" t="s">
        <v>416</v>
      </c>
      <c r="B1" s="106"/>
      <c r="C1" s="106"/>
      <c r="D1" s="106"/>
      <c r="E1" s="106"/>
      <c r="F1" s="106"/>
      <c r="G1" s="106"/>
      <c r="H1" s="106"/>
      <c r="I1" s="106"/>
    </row>
    <row r="2" spans="4:7" ht="12.75">
      <c r="D2" s="7"/>
      <c r="E2" s="7"/>
      <c r="F2" s="7"/>
      <c r="G2" s="7"/>
    </row>
    <row r="3" spans="1:10" ht="12.75">
      <c r="A3" s="110" t="s">
        <v>2</v>
      </c>
      <c r="B3" s="110"/>
      <c r="C3" s="110"/>
      <c r="D3" s="7"/>
      <c r="E3" s="107" t="s">
        <v>348</v>
      </c>
      <c r="F3" s="107"/>
      <c r="G3" s="37" t="s">
        <v>507</v>
      </c>
      <c r="H3" s="107" t="s">
        <v>506</v>
      </c>
      <c r="I3" s="107"/>
      <c r="J3" s="107"/>
    </row>
    <row r="4" spans="1:10" ht="12.75">
      <c r="A4" s="37" t="s">
        <v>350</v>
      </c>
      <c r="B4" s="30" t="s">
        <v>413</v>
      </c>
      <c r="C4" s="29" t="s">
        <v>351</v>
      </c>
      <c r="D4" s="37" t="s">
        <v>346</v>
      </c>
      <c r="E4" s="37" t="s">
        <v>347</v>
      </c>
      <c r="F4" s="37" t="s">
        <v>349</v>
      </c>
      <c r="G4" s="37" t="s">
        <v>508</v>
      </c>
      <c r="H4" s="37" t="s">
        <v>178</v>
      </c>
      <c r="I4" s="37" t="s">
        <v>509</v>
      </c>
      <c r="J4" s="37" t="s">
        <v>530</v>
      </c>
    </row>
    <row r="5" spans="1:10" ht="12.75">
      <c r="A5" s="57" t="s">
        <v>212</v>
      </c>
      <c r="B5" s="58" t="s">
        <v>367</v>
      </c>
      <c r="C5" s="56">
        <v>38577</v>
      </c>
      <c r="D5" s="1" t="s">
        <v>510</v>
      </c>
      <c r="E5" s="1">
        <v>1</v>
      </c>
      <c r="F5" s="1">
        <v>0</v>
      </c>
      <c r="G5" s="1">
        <v>0.104</v>
      </c>
      <c r="H5" s="1" t="s">
        <v>414</v>
      </c>
      <c r="I5" s="1"/>
      <c r="J5" s="7" t="s">
        <v>414</v>
      </c>
    </row>
    <row r="6" spans="1:9" ht="12.75">
      <c r="A6" s="57"/>
      <c r="B6" s="58"/>
      <c r="C6" s="56"/>
      <c r="D6" s="1" t="s">
        <v>511</v>
      </c>
      <c r="E6" s="1">
        <v>1</v>
      </c>
      <c r="F6" s="1">
        <v>13</v>
      </c>
      <c r="G6" s="1">
        <v>0.094</v>
      </c>
      <c r="H6" s="1" t="s">
        <v>414</v>
      </c>
      <c r="I6" s="1"/>
    </row>
    <row r="7" spans="1:9" ht="12.75">
      <c r="A7" s="57"/>
      <c r="B7" s="58"/>
      <c r="C7" s="56"/>
      <c r="D7" s="1" t="s">
        <v>412</v>
      </c>
      <c r="E7" s="1">
        <v>1</v>
      </c>
      <c r="F7" s="1">
        <v>0</v>
      </c>
      <c r="G7" s="1">
        <v>41.2</v>
      </c>
      <c r="H7" s="1">
        <v>12.7</v>
      </c>
      <c r="I7" s="1">
        <v>26</v>
      </c>
    </row>
    <row r="8" spans="1:9" ht="12.75">
      <c r="A8" s="57" t="s">
        <v>368</v>
      </c>
      <c r="B8" s="58" t="s">
        <v>369</v>
      </c>
      <c r="C8" s="56">
        <v>28450</v>
      </c>
      <c r="D8" s="1"/>
      <c r="E8" s="1"/>
      <c r="F8" s="1"/>
      <c r="G8" s="1"/>
      <c r="H8" s="1"/>
      <c r="I8" s="1"/>
    </row>
    <row r="9" spans="1:10" ht="12.75">
      <c r="A9" s="57" t="s">
        <v>98</v>
      </c>
      <c r="B9" s="58" t="s">
        <v>370</v>
      </c>
      <c r="C9" s="56">
        <v>34377</v>
      </c>
      <c r="D9" s="1" t="s">
        <v>510</v>
      </c>
      <c r="E9" s="1">
        <v>1</v>
      </c>
      <c r="F9" s="1">
        <v>0</v>
      </c>
      <c r="G9" s="1">
        <v>0.101</v>
      </c>
      <c r="H9" s="1">
        <v>0.103</v>
      </c>
      <c r="J9" s="1">
        <v>0</v>
      </c>
    </row>
    <row r="10" spans="1:10" ht="12.75">
      <c r="A10" s="57"/>
      <c r="B10" s="58"/>
      <c r="C10" s="56"/>
      <c r="D10" s="1" t="s">
        <v>511</v>
      </c>
      <c r="E10" s="1">
        <v>1</v>
      </c>
      <c r="F10" s="1">
        <v>4</v>
      </c>
      <c r="G10" s="1">
        <v>0.089</v>
      </c>
      <c r="H10" s="1">
        <v>0.08</v>
      </c>
      <c r="J10" s="1"/>
    </row>
    <row r="11" spans="1:10" ht="12.75">
      <c r="A11" s="57"/>
      <c r="B11" s="58"/>
      <c r="C11" s="56"/>
      <c r="D11" s="1" t="s">
        <v>412</v>
      </c>
      <c r="E11" s="1">
        <v>1</v>
      </c>
      <c r="F11" s="1">
        <v>0</v>
      </c>
      <c r="G11" s="59">
        <v>40</v>
      </c>
      <c r="H11" s="1" t="s">
        <v>414</v>
      </c>
      <c r="J11" s="1"/>
    </row>
    <row r="12" spans="1:10" ht="12.75">
      <c r="A12" s="57" t="s">
        <v>101</v>
      </c>
      <c r="B12" s="58" t="s">
        <v>371</v>
      </c>
      <c r="C12" s="56">
        <v>61851</v>
      </c>
      <c r="D12" s="1" t="s">
        <v>510</v>
      </c>
      <c r="E12" s="1">
        <v>1</v>
      </c>
      <c r="F12" s="1">
        <v>0</v>
      </c>
      <c r="G12" s="1">
        <v>0.103</v>
      </c>
      <c r="H12" s="1">
        <v>0.105</v>
      </c>
      <c r="J12" s="1">
        <v>0</v>
      </c>
    </row>
    <row r="13" spans="1:10" ht="12.75">
      <c r="A13" s="57"/>
      <c r="B13" s="58"/>
      <c r="C13" s="56"/>
      <c r="D13" s="1" t="s">
        <v>511</v>
      </c>
      <c r="E13" s="1">
        <v>1</v>
      </c>
      <c r="F13" s="1">
        <v>8</v>
      </c>
      <c r="G13" s="1">
        <v>0.099</v>
      </c>
      <c r="H13" s="1">
        <v>0.09</v>
      </c>
      <c r="J13" s="1"/>
    </row>
    <row r="14" spans="1:10" ht="12.75">
      <c r="A14" s="57" t="s">
        <v>18</v>
      </c>
      <c r="B14" s="58" t="s">
        <v>372</v>
      </c>
      <c r="C14" s="56">
        <v>29114</v>
      </c>
      <c r="D14" s="1"/>
      <c r="E14" s="1"/>
      <c r="F14" s="1"/>
      <c r="G14" s="1"/>
      <c r="H14" s="1"/>
      <c r="J14" s="1"/>
    </row>
    <row r="15" spans="1:10" ht="12.75">
      <c r="A15" s="57" t="s">
        <v>373</v>
      </c>
      <c r="B15" s="58" t="s">
        <v>374</v>
      </c>
      <c r="C15" s="56">
        <v>83060</v>
      </c>
      <c r="D15" s="1"/>
      <c r="E15" s="1"/>
      <c r="F15" s="1"/>
      <c r="G15" s="1"/>
      <c r="H15" s="1"/>
      <c r="J15" s="1"/>
    </row>
    <row r="16" spans="1:10" ht="12.75">
      <c r="A16" s="57" t="s">
        <v>103</v>
      </c>
      <c r="B16" s="58" t="s">
        <v>375</v>
      </c>
      <c r="C16" s="56">
        <v>18375</v>
      </c>
      <c r="D16" s="7" t="s">
        <v>510</v>
      </c>
      <c r="E16" s="7">
        <v>1</v>
      </c>
      <c r="F16" s="7">
        <v>0</v>
      </c>
      <c r="G16" s="7">
        <v>0.109</v>
      </c>
      <c r="H16" s="7">
        <v>0.109</v>
      </c>
      <c r="J16" s="7">
        <v>0</v>
      </c>
    </row>
    <row r="17" spans="1:8" ht="12.75">
      <c r="A17" s="57"/>
      <c r="B17" s="58"/>
      <c r="C17" s="56"/>
      <c r="D17" s="7" t="s">
        <v>511</v>
      </c>
      <c r="E17" s="7">
        <v>1</v>
      </c>
      <c r="F17" s="7">
        <v>8</v>
      </c>
      <c r="G17" s="7">
        <v>0.101</v>
      </c>
      <c r="H17" s="51">
        <v>0.08</v>
      </c>
    </row>
    <row r="18" spans="1:9" ht="12.75">
      <c r="A18" s="57"/>
      <c r="B18" s="58"/>
      <c r="C18" s="56"/>
      <c r="D18" s="7" t="s">
        <v>412</v>
      </c>
      <c r="E18" s="7">
        <v>1</v>
      </c>
      <c r="F18" s="7">
        <v>0</v>
      </c>
      <c r="G18" s="7">
        <v>33.5</v>
      </c>
      <c r="H18" s="7">
        <v>13.3</v>
      </c>
      <c r="I18" s="7">
        <v>28</v>
      </c>
    </row>
    <row r="19" spans="1:7" ht="12.75">
      <c r="A19" s="57" t="s">
        <v>117</v>
      </c>
      <c r="B19" s="58" t="s">
        <v>376</v>
      </c>
      <c r="C19" s="56">
        <v>22295</v>
      </c>
      <c r="D19" s="7"/>
      <c r="E19" s="7"/>
      <c r="F19" s="7"/>
      <c r="G19" s="7"/>
    </row>
    <row r="20" spans="1:8" ht="12.75">
      <c r="A20" s="57" t="s">
        <v>20</v>
      </c>
      <c r="B20" s="58" t="s">
        <v>377</v>
      </c>
      <c r="C20" s="56">
        <v>114344</v>
      </c>
      <c r="D20" s="7" t="s">
        <v>418</v>
      </c>
      <c r="E20" s="7">
        <v>1</v>
      </c>
      <c r="F20" s="7" t="s">
        <v>414</v>
      </c>
      <c r="G20" s="7">
        <v>69</v>
      </c>
      <c r="H20" s="7" t="s">
        <v>414</v>
      </c>
    </row>
    <row r="21" spans="1:9" ht="12.75">
      <c r="A21" s="57"/>
      <c r="B21" s="58"/>
      <c r="C21" s="56"/>
      <c r="D21" s="7" t="s">
        <v>412</v>
      </c>
      <c r="E21" s="7">
        <v>1</v>
      </c>
      <c r="F21" s="7">
        <v>0</v>
      </c>
      <c r="G21" s="7">
        <v>31.8</v>
      </c>
      <c r="H21" s="7">
        <v>13.3</v>
      </c>
      <c r="I21" s="7">
        <v>29</v>
      </c>
    </row>
    <row r="22" spans="1:8" ht="12.75">
      <c r="A22" s="57" t="s">
        <v>23</v>
      </c>
      <c r="B22" s="58" t="s">
        <v>378</v>
      </c>
      <c r="C22" s="56">
        <v>46302</v>
      </c>
      <c r="D22" s="7" t="s">
        <v>418</v>
      </c>
      <c r="E22" s="7">
        <v>5</v>
      </c>
      <c r="F22" s="7" t="s">
        <v>414</v>
      </c>
      <c r="G22" s="7">
        <v>175</v>
      </c>
      <c r="H22" s="7" t="s">
        <v>414</v>
      </c>
    </row>
    <row r="23" spans="1:8" ht="12.75">
      <c r="A23" s="57"/>
      <c r="B23" s="58"/>
      <c r="C23" s="56"/>
      <c r="D23" s="7" t="s">
        <v>409</v>
      </c>
      <c r="E23" s="7">
        <v>1</v>
      </c>
      <c r="F23" s="7">
        <v>0</v>
      </c>
      <c r="G23" s="7">
        <v>0.037</v>
      </c>
      <c r="H23" s="7" t="s">
        <v>414</v>
      </c>
    </row>
    <row r="24" spans="1:8" ht="12.75">
      <c r="A24" s="57"/>
      <c r="B24" s="58"/>
      <c r="C24" s="56"/>
      <c r="D24" s="7" t="s">
        <v>411</v>
      </c>
      <c r="E24" s="7">
        <v>4</v>
      </c>
      <c r="F24" s="7">
        <v>0</v>
      </c>
      <c r="G24" s="7">
        <v>94</v>
      </c>
      <c r="H24" s="7" t="s">
        <v>414</v>
      </c>
    </row>
    <row r="25" spans="1:9" ht="12.75">
      <c r="A25" s="57"/>
      <c r="B25" s="58"/>
      <c r="C25" s="56"/>
      <c r="D25" s="7" t="s">
        <v>412</v>
      </c>
      <c r="E25" s="7">
        <v>1</v>
      </c>
      <c r="F25" s="7">
        <v>0</v>
      </c>
      <c r="G25" s="41">
        <v>28.4</v>
      </c>
      <c r="H25" s="7">
        <v>13.5</v>
      </c>
      <c r="I25" s="7">
        <v>29</v>
      </c>
    </row>
    <row r="26" spans="1:8" ht="12.75">
      <c r="A26" s="57"/>
      <c r="B26" s="58"/>
      <c r="C26" s="56"/>
      <c r="D26" s="7" t="s">
        <v>193</v>
      </c>
      <c r="E26" s="7">
        <v>1</v>
      </c>
      <c r="F26" s="7" t="s">
        <v>414</v>
      </c>
      <c r="G26" s="7">
        <v>4.71</v>
      </c>
      <c r="H26" s="7" t="s">
        <v>414</v>
      </c>
    </row>
    <row r="27" spans="1:8" ht="12.75">
      <c r="A27" s="57" t="s">
        <v>32</v>
      </c>
      <c r="B27" s="58" t="s">
        <v>379</v>
      </c>
      <c r="C27" s="56">
        <v>320167</v>
      </c>
      <c r="D27" s="7" t="s">
        <v>418</v>
      </c>
      <c r="E27" s="7">
        <v>2</v>
      </c>
      <c r="F27" s="7" t="s">
        <v>414</v>
      </c>
      <c r="G27" s="7">
        <v>87</v>
      </c>
      <c r="H27" s="7" t="s">
        <v>414</v>
      </c>
    </row>
    <row r="28" spans="1:8" ht="12.75">
      <c r="A28" s="57"/>
      <c r="B28" s="58"/>
      <c r="C28" s="56"/>
      <c r="D28" s="7" t="s">
        <v>408</v>
      </c>
      <c r="E28" s="7">
        <v>1</v>
      </c>
      <c r="F28" s="7">
        <v>0</v>
      </c>
      <c r="G28" s="7">
        <v>3.5</v>
      </c>
      <c r="H28" s="7" t="s">
        <v>414</v>
      </c>
    </row>
    <row r="29" spans="1:8" ht="12.75">
      <c r="A29" s="57"/>
      <c r="B29" s="58"/>
      <c r="C29" s="56"/>
      <c r="D29" s="7" t="s">
        <v>409</v>
      </c>
      <c r="E29" s="7">
        <v>1</v>
      </c>
      <c r="F29" s="7">
        <v>0</v>
      </c>
      <c r="G29" s="7">
        <v>0.015</v>
      </c>
      <c r="H29" s="7" t="s">
        <v>414</v>
      </c>
    </row>
    <row r="30" spans="1:8" ht="12.75">
      <c r="A30" s="57"/>
      <c r="B30" s="58"/>
      <c r="C30" s="56"/>
      <c r="D30" s="7" t="s">
        <v>410</v>
      </c>
      <c r="E30" s="7">
        <v>1</v>
      </c>
      <c r="F30" s="7">
        <v>0</v>
      </c>
      <c r="G30" s="7">
        <v>0.055</v>
      </c>
      <c r="H30" s="7" t="s">
        <v>414</v>
      </c>
    </row>
    <row r="31" spans="1:8" ht="12.75">
      <c r="A31" s="57"/>
      <c r="B31" s="58"/>
      <c r="C31" s="56"/>
      <c r="D31" s="7" t="s">
        <v>411</v>
      </c>
      <c r="E31" s="7">
        <v>1</v>
      </c>
      <c r="F31" s="7">
        <v>0</v>
      </c>
      <c r="G31" s="7">
        <v>54</v>
      </c>
      <c r="H31" s="7" t="s">
        <v>414</v>
      </c>
    </row>
    <row r="32" spans="1:9" ht="12.75">
      <c r="A32" s="57"/>
      <c r="B32" s="58"/>
      <c r="C32" s="56"/>
      <c r="D32" s="7" t="s">
        <v>412</v>
      </c>
      <c r="E32" s="7">
        <v>2</v>
      </c>
      <c r="F32" s="7">
        <v>0</v>
      </c>
      <c r="G32" s="7">
        <v>49.8</v>
      </c>
      <c r="H32" s="7">
        <v>15.3</v>
      </c>
      <c r="I32" s="7">
        <v>33</v>
      </c>
    </row>
    <row r="33" spans="1:8" ht="12.75">
      <c r="A33" s="57" t="s">
        <v>37</v>
      </c>
      <c r="B33" s="58" t="s">
        <v>320</v>
      </c>
      <c r="C33" s="56">
        <v>59567</v>
      </c>
      <c r="D33" s="7" t="s">
        <v>418</v>
      </c>
      <c r="E33" s="7">
        <v>2</v>
      </c>
      <c r="F33" s="7" t="s">
        <v>414</v>
      </c>
      <c r="G33" s="7">
        <v>66</v>
      </c>
      <c r="H33" s="7" t="s">
        <v>414</v>
      </c>
    </row>
    <row r="34" spans="1:9" ht="12.75">
      <c r="A34" s="57"/>
      <c r="B34" s="58"/>
      <c r="C34" s="56"/>
      <c r="D34" s="7" t="s">
        <v>412</v>
      </c>
      <c r="E34" s="7">
        <v>1</v>
      </c>
      <c r="F34" s="7">
        <v>0</v>
      </c>
      <c r="G34" s="7">
        <v>38.8</v>
      </c>
      <c r="H34" s="7">
        <v>14.1</v>
      </c>
      <c r="I34" s="7">
        <v>50</v>
      </c>
    </row>
    <row r="35" spans="1:8" ht="12.75">
      <c r="A35" s="57" t="s">
        <v>41</v>
      </c>
      <c r="B35" s="58" t="s">
        <v>380</v>
      </c>
      <c r="C35" s="56">
        <v>18191</v>
      </c>
      <c r="D35" s="7" t="s">
        <v>418</v>
      </c>
      <c r="E35" s="7">
        <v>1</v>
      </c>
      <c r="F35" s="7" t="s">
        <v>414</v>
      </c>
      <c r="G35" s="7">
        <v>80</v>
      </c>
      <c r="H35" s="7" t="s">
        <v>414</v>
      </c>
    </row>
    <row r="36" spans="1:8" ht="12.75">
      <c r="A36" s="57" t="s">
        <v>45</v>
      </c>
      <c r="B36" s="58" t="s">
        <v>381</v>
      </c>
      <c r="C36" s="56">
        <v>144053</v>
      </c>
      <c r="D36" s="7" t="s">
        <v>418</v>
      </c>
      <c r="E36" s="7">
        <v>1</v>
      </c>
      <c r="F36" s="7" t="s">
        <v>414</v>
      </c>
      <c r="G36" s="7">
        <v>72</v>
      </c>
      <c r="H36" s="7" t="s">
        <v>414</v>
      </c>
    </row>
    <row r="37" spans="1:9" ht="12.75">
      <c r="A37" s="57"/>
      <c r="B37" s="58"/>
      <c r="C37" s="56"/>
      <c r="D37" s="7" t="s">
        <v>412</v>
      </c>
      <c r="E37" s="7">
        <v>1</v>
      </c>
      <c r="F37" s="7">
        <v>0</v>
      </c>
      <c r="G37" s="7">
        <v>31.4</v>
      </c>
      <c r="H37" s="7" t="s">
        <v>414</v>
      </c>
      <c r="I37" s="7">
        <v>22</v>
      </c>
    </row>
    <row r="38" spans="1:7" ht="12.75">
      <c r="A38" s="57" t="s">
        <v>382</v>
      </c>
      <c r="B38" s="58" t="s">
        <v>383</v>
      </c>
      <c r="C38" s="56">
        <v>15487</v>
      </c>
      <c r="D38" s="7"/>
      <c r="E38" s="7"/>
      <c r="F38" s="7"/>
      <c r="G38" s="7"/>
    </row>
    <row r="39" spans="1:7" ht="12.75">
      <c r="A39" s="57" t="s">
        <v>384</v>
      </c>
      <c r="B39" s="58" t="s">
        <v>385</v>
      </c>
      <c r="C39" s="56">
        <v>43599</v>
      </c>
      <c r="D39" s="7"/>
      <c r="E39" s="7"/>
      <c r="F39" s="7"/>
      <c r="G39" s="7"/>
    </row>
    <row r="40" spans="1:7" ht="12.75">
      <c r="A40" s="57" t="s">
        <v>386</v>
      </c>
      <c r="B40" s="58" t="s">
        <v>387</v>
      </c>
      <c r="C40" s="56">
        <v>54516</v>
      </c>
      <c r="D40" s="7"/>
      <c r="E40" s="7"/>
      <c r="F40" s="7"/>
      <c r="G40" s="7"/>
    </row>
    <row r="41" spans="1:8" ht="12.75">
      <c r="A41" s="57" t="s">
        <v>216</v>
      </c>
      <c r="B41" s="58" t="s">
        <v>388</v>
      </c>
      <c r="C41" s="56">
        <v>58092</v>
      </c>
      <c r="D41" s="7" t="s">
        <v>418</v>
      </c>
      <c r="E41" s="7">
        <v>1</v>
      </c>
      <c r="F41" s="7" t="s">
        <v>414</v>
      </c>
      <c r="G41" s="7">
        <v>51</v>
      </c>
      <c r="H41" s="7" t="s">
        <v>414</v>
      </c>
    </row>
    <row r="42" spans="1:7" ht="12.75">
      <c r="A42" s="57" t="s">
        <v>389</v>
      </c>
      <c r="B42" s="58" t="s">
        <v>390</v>
      </c>
      <c r="C42" s="56">
        <v>18437</v>
      </c>
      <c r="D42" s="7"/>
      <c r="E42" s="7"/>
      <c r="F42" s="7"/>
      <c r="G42" s="7"/>
    </row>
    <row r="52" ht="12.75">
      <c r="A52" s="35"/>
    </row>
  </sheetData>
  <mergeCells count="4">
    <mergeCell ref="A3:C3"/>
    <mergeCell ref="E3:F3"/>
    <mergeCell ref="A1:I1"/>
    <mergeCell ref="H3:J3"/>
  </mergeCells>
  <printOptions horizontalCentered="1"/>
  <pageMargins left="0.1" right="0.1" top="0.25" bottom="0.5" header="0" footer="0"/>
  <pageSetup fitToHeight="1" fitToWidth="1" horizontalDpi="600" verticalDpi="600" orientation="landscape" r:id="rId1"/>
  <headerFooter alignWithMargins="0">
    <oddFooter>&amp;C&amp;8For the year of 2002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9">
      <selection activeCell="J4" sqref="J4"/>
    </sheetView>
  </sheetViews>
  <sheetFormatPr defaultColWidth="9.140625" defaultRowHeight="12.75"/>
  <cols>
    <col min="1" max="1" width="15.140625" style="6" bestFit="1" customWidth="1"/>
    <col min="2" max="2" width="4.00390625" style="6" bestFit="1" customWidth="1"/>
    <col min="3" max="3" width="10.8515625" style="6" bestFit="1" customWidth="1"/>
    <col min="4" max="4" width="12.140625" style="6" bestFit="1" customWidth="1"/>
    <col min="5" max="5" width="11.00390625" style="6" bestFit="1" customWidth="1"/>
    <col min="6" max="6" width="14.7109375" style="6" bestFit="1" customWidth="1"/>
    <col min="7" max="7" width="10.140625" style="6" bestFit="1" customWidth="1"/>
    <col min="8" max="8" width="8.57421875" style="7" bestFit="1" customWidth="1"/>
    <col min="9" max="9" width="6.421875" style="7" bestFit="1" customWidth="1"/>
    <col min="10" max="10" width="10.140625" style="7" bestFit="1" customWidth="1"/>
    <col min="11" max="16384" width="9.140625" style="6" customWidth="1"/>
  </cols>
  <sheetData>
    <row r="1" spans="1:9" ht="15">
      <c r="A1" s="106" t="s">
        <v>416</v>
      </c>
      <c r="B1" s="106"/>
      <c r="C1" s="106"/>
      <c r="D1" s="106"/>
      <c r="E1" s="106"/>
      <c r="F1" s="106"/>
      <c r="G1" s="106"/>
      <c r="H1" s="106"/>
      <c r="I1" s="106"/>
    </row>
    <row r="2" spans="4:7" ht="12.75">
      <c r="D2" s="7"/>
      <c r="E2" s="7"/>
      <c r="F2" s="7"/>
      <c r="G2" s="7"/>
    </row>
    <row r="3" spans="1:10" ht="12.75">
      <c r="A3" s="110" t="s">
        <v>2</v>
      </c>
      <c r="B3" s="110"/>
      <c r="C3" s="110"/>
      <c r="D3" s="7"/>
      <c r="E3" s="107" t="s">
        <v>348</v>
      </c>
      <c r="F3" s="107"/>
      <c r="G3" s="37" t="s">
        <v>507</v>
      </c>
      <c r="H3" s="107" t="s">
        <v>506</v>
      </c>
      <c r="I3" s="107"/>
      <c r="J3" s="107"/>
    </row>
    <row r="4" spans="1:10" ht="12.75">
      <c r="A4" s="37" t="s">
        <v>350</v>
      </c>
      <c r="B4" s="30" t="s">
        <v>413</v>
      </c>
      <c r="C4" s="29" t="s">
        <v>351</v>
      </c>
      <c r="D4" s="37" t="s">
        <v>346</v>
      </c>
      <c r="E4" s="37" t="s">
        <v>347</v>
      </c>
      <c r="F4" s="37" t="s">
        <v>349</v>
      </c>
      <c r="G4" s="37" t="s">
        <v>508</v>
      </c>
      <c r="H4" s="37" t="s">
        <v>178</v>
      </c>
      <c r="I4" s="37" t="s">
        <v>509</v>
      </c>
      <c r="J4" s="37" t="s">
        <v>530</v>
      </c>
    </row>
    <row r="5" spans="1:8" ht="12.75">
      <c r="A5" s="57" t="s">
        <v>48</v>
      </c>
      <c r="B5" s="58" t="s">
        <v>322</v>
      </c>
      <c r="C5" s="56">
        <v>167611</v>
      </c>
      <c r="D5" s="7" t="s">
        <v>418</v>
      </c>
      <c r="E5" s="7">
        <v>2</v>
      </c>
      <c r="F5" s="7" t="s">
        <v>414</v>
      </c>
      <c r="G5" s="7">
        <v>78</v>
      </c>
      <c r="H5" s="7" t="s">
        <v>414</v>
      </c>
    </row>
    <row r="6" spans="1:8" ht="12.75">
      <c r="A6" s="57"/>
      <c r="B6" s="58"/>
      <c r="C6" s="56"/>
      <c r="D6" s="7" t="s">
        <v>409</v>
      </c>
      <c r="E6" s="7">
        <v>1</v>
      </c>
      <c r="F6" s="7">
        <v>0</v>
      </c>
      <c r="G6" s="7">
        <v>0.019</v>
      </c>
      <c r="H6" s="7" t="s">
        <v>414</v>
      </c>
    </row>
    <row r="7" spans="1:8" ht="12.75">
      <c r="A7" s="57"/>
      <c r="B7" s="58"/>
      <c r="C7" s="56"/>
      <c r="D7" s="7" t="s">
        <v>411</v>
      </c>
      <c r="E7" s="7">
        <v>2</v>
      </c>
      <c r="F7" s="7">
        <v>0</v>
      </c>
      <c r="G7" s="7">
        <v>0.101</v>
      </c>
      <c r="H7" s="7" t="s">
        <v>414</v>
      </c>
    </row>
    <row r="8" spans="1:9" ht="12.75">
      <c r="A8" s="57"/>
      <c r="B8" s="58"/>
      <c r="C8" s="56"/>
      <c r="D8" s="7" t="s">
        <v>412</v>
      </c>
      <c r="E8" s="7">
        <v>1</v>
      </c>
      <c r="F8" s="7">
        <v>0</v>
      </c>
      <c r="G8" s="41">
        <v>41</v>
      </c>
      <c r="H8" s="7">
        <v>14.6</v>
      </c>
      <c r="I8" s="7">
        <v>30</v>
      </c>
    </row>
    <row r="9" spans="1:7" ht="12.75">
      <c r="A9" s="57" t="s">
        <v>529</v>
      </c>
      <c r="B9" s="58" t="s">
        <v>391</v>
      </c>
      <c r="C9" s="56">
        <v>8868</v>
      </c>
      <c r="D9" s="7"/>
      <c r="E9" s="7"/>
      <c r="F9" s="7"/>
      <c r="G9" s="7"/>
    </row>
    <row r="10" spans="1:7" ht="12.75">
      <c r="A10" s="57" t="s">
        <v>392</v>
      </c>
      <c r="B10" s="58" t="s">
        <v>393</v>
      </c>
      <c r="C10" s="56">
        <v>33899</v>
      </c>
      <c r="D10" s="7"/>
      <c r="E10" s="7"/>
      <c r="F10" s="7"/>
      <c r="G10" s="7"/>
    </row>
    <row r="11" spans="1:7" ht="12.75">
      <c r="A11" s="57" t="s">
        <v>394</v>
      </c>
      <c r="B11" s="58" t="s">
        <v>395</v>
      </c>
      <c r="C11" s="56">
        <v>29361</v>
      </c>
      <c r="D11" s="7"/>
      <c r="E11" s="7"/>
      <c r="F11" s="7"/>
      <c r="G11" s="7"/>
    </row>
    <row r="12" spans="1:7" ht="12.75">
      <c r="A12" s="57" t="s">
        <v>396</v>
      </c>
      <c r="B12" s="58" t="s">
        <v>397</v>
      </c>
      <c r="C12" s="56">
        <v>33172</v>
      </c>
      <c r="D12" s="7"/>
      <c r="E12" s="7"/>
      <c r="F12" s="7"/>
      <c r="G12" s="7"/>
    </row>
    <row r="13" spans="1:8" ht="12.75">
      <c r="A13" s="57" t="s">
        <v>78</v>
      </c>
      <c r="B13" s="58" t="s">
        <v>398</v>
      </c>
      <c r="C13" s="56">
        <v>57494</v>
      </c>
      <c r="D13" s="7" t="s">
        <v>409</v>
      </c>
      <c r="E13" s="7">
        <v>1</v>
      </c>
      <c r="F13" s="7">
        <v>0</v>
      </c>
      <c r="G13" s="7">
        <v>0.007</v>
      </c>
      <c r="H13" s="7" t="s">
        <v>414</v>
      </c>
    </row>
    <row r="14" spans="1:10" ht="12.75">
      <c r="A14" s="57"/>
      <c r="B14" s="58"/>
      <c r="C14" s="56"/>
      <c r="D14" s="7" t="s">
        <v>510</v>
      </c>
      <c r="E14" s="7">
        <v>1</v>
      </c>
      <c r="F14" s="7">
        <v>0</v>
      </c>
      <c r="G14" s="7">
        <v>0.106</v>
      </c>
      <c r="H14" s="7">
        <v>0.106</v>
      </c>
      <c r="J14" s="7">
        <v>0</v>
      </c>
    </row>
    <row r="15" spans="1:8" ht="12.75">
      <c r="A15" s="57"/>
      <c r="B15" s="58"/>
      <c r="C15" s="56"/>
      <c r="D15" s="7" t="s">
        <v>511</v>
      </c>
      <c r="E15" s="7">
        <v>1</v>
      </c>
      <c r="F15" s="7">
        <v>6</v>
      </c>
      <c r="G15" s="7">
        <v>0.097</v>
      </c>
      <c r="H15" s="7" t="s">
        <v>414</v>
      </c>
    </row>
    <row r="16" spans="1:9" ht="12.75">
      <c r="A16" s="57"/>
      <c r="B16" s="58"/>
      <c r="C16" s="56"/>
      <c r="D16" s="7" t="s">
        <v>412</v>
      </c>
      <c r="E16" s="7">
        <v>1</v>
      </c>
      <c r="F16" s="7">
        <v>0</v>
      </c>
      <c r="G16" s="7">
        <v>28.1</v>
      </c>
      <c r="H16" s="7">
        <v>11.6</v>
      </c>
      <c r="I16" s="7">
        <v>29</v>
      </c>
    </row>
    <row r="17" spans="1:8" ht="12.75">
      <c r="A17" s="57"/>
      <c r="B17" s="58"/>
      <c r="C17" s="56"/>
      <c r="D17" s="7" t="s">
        <v>193</v>
      </c>
      <c r="E17" s="7">
        <v>1</v>
      </c>
      <c r="F17" s="7" t="s">
        <v>414</v>
      </c>
      <c r="G17" s="7">
        <v>4.63</v>
      </c>
      <c r="H17" s="7" t="s">
        <v>414</v>
      </c>
    </row>
    <row r="18" spans="1:8" ht="12.75">
      <c r="A18" s="57" t="s">
        <v>399</v>
      </c>
      <c r="B18" s="58" t="s">
        <v>306</v>
      </c>
      <c r="C18" s="56">
        <v>84803</v>
      </c>
      <c r="D18" s="7" t="s">
        <v>418</v>
      </c>
      <c r="E18" s="7">
        <v>1</v>
      </c>
      <c r="F18" s="7" t="s">
        <v>414</v>
      </c>
      <c r="G18" s="7">
        <v>25</v>
      </c>
      <c r="H18" s="7" t="s">
        <v>414</v>
      </c>
    </row>
    <row r="19" spans="1:8" ht="12.75">
      <c r="A19" s="57"/>
      <c r="B19" s="58"/>
      <c r="C19" s="56"/>
      <c r="D19" s="7" t="s">
        <v>409</v>
      </c>
      <c r="E19" s="7">
        <v>1</v>
      </c>
      <c r="F19" s="7">
        <v>0</v>
      </c>
      <c r="G19" s="7">
        <v>0.005</v>
      </c>
      <c r="H19" s="7" t="s">
        <v>414</v>
      </c>
    </row>
    <row r="20" spans="1:8" ht="12.75">
      <c r="A20" s="57"/>
      <c r="B20" s="58"/>
      <c r="C20" s="56"/>
      <c r="D20" s="7" t="s">
        <v>410</v>
      </c>
      <c r="E20" s="7">
        <v>1</v>
      </c>
      <c r="F20" s="7">
        <v>0</v>
      </c>
      <c r="G20" s="7">
        <v>0.013</v>
      </c>
      <c r="H20" s="7" t="s">
        <v>414</v>
      </c>
    </row>
    <row r="21" spans="1:9" ht="12.75">
      <c r="A21" s="57"/>
      <c r="B21" s="58"/>
      <c r="C21" s="56"/>
      <c r="D21" s="7" t="s">
        <v>412</v>
      </c>
      <c r="E21" s="7">
        <v>1</v>
      </c>
      <c r="F21" s="7">
        <v>0</v>
      </c>
      <c r="G21" s="7">
        <v>29.2</v>
      </c>
      <c r="H21" s="7" t="s">
        <v>414</v>
      </c>
      <c r="I21" s="7">
        <v>26</v>
      </c>
    </row>
    <row r="22" spans="1:10" ht="12.75">
      <c r="A22" s="57" t="s">
        <v>107</v>
      </c>
      <c r="B22" s="58" t="s">
        <v>400</v>
      </c>
      <c r="C22" s="56">
        <v>93894</v>
      </c>
      <c r="D22" s="7" t="s">
        <v>510</v>
      </c>
      <c r="E22" s="7">
        <v>1</v>
      </c>
      <c r="F22" s="7">
        <v>0</v>
      </c>
      <c r="G22" s="7">
        <v>0.113</v>
      </c>
      <c r="H22" s="7">
        <v>0.113</v>
      </c>
      <c r="J22" s="7">
        <v>0</v>
      </c>
    </row>
    <row r="23" spans="1:8" ht="12.75">
      <c r="A23" s="57"/>
      <c r="B23" s="58"/>
      <c r="C23" s="56"/>
      <c r="D23" s="7" t="s">
        <v>511</v>
      </c>
      <c r="E23" s="7">
        <v>1</v>
      </c>
      <c r="F23" s="7">
        <v>11</v>
      </c>
      <c r="G23" s="10">
        <v>0.1</v>
      </c>
      <c r="H23" s="51">
        <v>0.108</v>
      </c>
    </row>
    <row r="24" spans="1:8" ht="12.75">
      <c r="A24" s="57"/>
      <c r="B24" s="58"/>
      <c r="C24" s="56"/>
      <c r="D24" s="7" t="s">
        <v>412</v>
      </c>
      <c r="E24" s="7">
        <v>1</v>
      </c>
      <c r="F24" s="7">
        <v>0</v>
      </c>
      <c r="G24" s="7">
        <v>31</v>
      </c>
      <c r="H24" s="7">
        <v>0.09</v>
      </c>
    </row>
    <row r="25" spans="1:8" ht="12.75">
      <c r="A25" s="57" t="s">
        <v>54</v>
      </c>
      <c r="B25" s="58" t="s">
        <v>324</v>
      </c>
      <c r="C25" s="56">
        <v>285720</v>
      </c>
      <c r="D25" s="7" t="s">
        <v>418</v>
      </c>
      <c r="E25" s="7">
        <v>5</v>
      </c>
      <c r="F25" s="7" t="s">
        <v>414</v>
      </c>
      <c r="G25" s="7">
        <v>82</v>
      </c>
      <c r="H25" s="7" t="s">
        <v>414</v>
      </c>
    </row>
    <row r="26" spans="1:8" ht="12.75">
      <c r="A26" s="57"/>
      <c r="B26" s="58"/>
      <c r="C26" s="56"/>
      <c r="D26" s="7" t="s">
        <v>408</v>
      </c>
      <c r="E26" s="7">
        <v>1</v>
      </c>
      <c r="F26" s="7">
        <v>0</v>
      </c>
      <c r="G26" s="7">
        <v>3.2</v>
      </c>
      <c r="H26" s="7" t="s">
        <v>414</v>
      </c>
    </row>
    <row r="27" spans="1:8" ht="12.75">
      <c r="A27" s="57"/>
      <c r="B27" s="58"/>
      <c r="C27" s="56"/>
      <c r="D27" s="7" t="s">
        <v>409</v>
      </c>
      <c r="E27" s="7">
        <v>3</v>
      </c>
      <c r="F27" s="7">
        <v>0</v>
      </c>
      <c r="G27" s="10">
        <v>0.01</v>
      </c>
      <c r="H27" s="7" t="s">
        <v>414</v>
      </c>
    </row>
    <row r="28" spans="1:8" ht="12.75">
      <c r="A28" s="57"/>
      <c r="B28" s="58"/>
      <c r="C28" s="56"/>
      <c r="D28" s="7" t="s">
        <v>410</v>
      </c>
      <c r="E28" s="7">
        <v>2</v>
      </c>
      <c r="F28" s="7">
        <v>0</v>
      </c>
      <c r="G28" s="7">
        <v>0.037</v>
      </c>
      <c r="H28" s="7" t="s">
        <v>414</v>
      </c>
    </row>
    <row r="29" spans="1:10" ht="12.75">
      <c r="A29" s="57"/>
      <c r="B29" s="58"/>
      <c r="C29" s="56"/>
      <c r="D29" s="7" t="s">
        <v>510</v>
      </c>
      <c r="E29" s="7">
        <v>3</v>
      </c>
      <c r="F29" s="7">
        <v>0</v>
      </c>
      <c r="G29" s="7">
        <v>0.115</v>
      </c>
      <c r="H29" s="10">
        <v>0.12</v>
      </c>
      <c r="J29" s="7">
        <v>0</v>
      </c>
    </row>
    <row r="30" spans="1:8" ht="12.75">
      <c r="A30" s="57"/>
      <c r="B30" s="58"/>
      <c r="C30" s="56"/>
      <c r="D30" s="7" t="s">
        <v>511</v>
      </c>
      <c r="E30" s="7">
        <v>3</v>
      </c>
      <c r="F30" s="7">
        <v>23</v>
      </c>
      <c r="G30" s="7">
        <v>0.104</v>
      </c>
      <c r="H30" s="7">
        <v>0.09</v>
      </c>
    </row>
    <row r="31" spans="1:8" ht="12.75">
      <c r="A31" s="57"/>
      <c r="B31" s="58"/>
      <c r="C31" s="56"/>
      <c r="D31" s="7" t="s">
        <v>411</v>
      </c>
      <c r="E31" s="7">
        <v>4</v>
      </c>
      <c r="F31" s="7">
        <v>0</v>
      </c>
      <c r="G31" s="7">
        <v>127</v>
      </c>
      <c r="H31" s="7" t="s">
        <v>414</v>
      </c>
    </row>
    <row r="32" spans="1:9" ht="12.75">
      <c r="A32" s="57"/>
      <c r="B32" s="58"/>
      <c r="C32" s="56"/>
      <c r="D32" s="7" t="s">
        <v>412</v>
      </c>
      <c r="E32" s="7">
        <v>3</v>
      </c>
      <c r="F32" s="7">
        <v>0</v>
      </c>
      <c r="G32" s="41">
        <v>52</v>
      </c>
      <c r="H32" s="7">
        <v>13.8</v>
      </c>
      <c r="I32" s="7">
        <v>30</v>
      </c>
    </row>
    <row r="33" spans="1:8" ht="12.75">
      <c r="A33" s="57"/>
      <c r="B33" s="58"/>
      <c r="C33" s="56"/>
      <c r="D33" s="7" t="s">
        <v>193</v>
      </c>
      <c r="E33" s="7">
        <v>2</v>
      </c>
      <c r="F33" s="7" t="s">
        <v>414</v>
      </c>
      <c r="G33" s="7">
        <v>4.51</v>
      </c>
      <c r="H33" s="7" t="s">
        <v>414</v>
      </c>
    </row>
    <row r="34" spans="1:7" ht="12.75">
      <c r="A34" s="57" t="s">
        <v>401</v>
      </c>
      <c r="B34" s="58" t="s">
        <v>402</v>
      </c>
      <c r="C34" s="56">
        <v>16357</v>
      </c>
      <c r="D34" s="7"/>
      <c r="E34" s="7"/>
      <c r="F34" s="7"/>
      <c r="G34" s="7"/>
    </row>
    <row r="35" spans="1:8" ht="12.75">
      <c r="A35" s="57" t="s">
        <v>57</v>
      </c>
      <c r="B35" s="58" t="s">
        <v>403</v>
      </c>
      <c r="C35" s="56">
        <v>226800</v>
      </c>
      <c r="D35" s="7" t="s">
        <v>418</v>
      </c>
      <c r="E35" s="7">
        <v>1</v>
      </c>
      <c r="F35" s="7" t="s">
        <v>414</v>
      </c>
      <c r="G35" s="7">
        <v>70</v>
      </c>
      <c r="H35" s="7" t="s">
        <v>414</v>
      </c>
    </row>
    <row r="36" spans="1:10" ht="12.75">
      <c r="A36" s="57"/>
      <c r="B36" s="58"/>
      <c r="C36" s="56"/>
      <c r="D36" s="7" t="s">
        <v>510</v>
      </c>
      <c r="E36" s="7">
        <v>1</v>
      </c>
      <c r="F36" s="7">
        <v>0</v>
      </c>
      <c r="G36" s="7">
        <v>0.117</v>
      </c>
      <c r="H36" s="7">
        <v>0.123</v>
      </c>
      <c r="J36" s="7">
        <v>0</v>
      </c>
    </row>
    <row r="37" spans="1:8" ht="12.75">
      <c r="A37" s="57"/>
      <c r="B37" s="58"/>
      <c r="C37" s="56"/>
      <c r="D37" s="7" t="s">
        <v>511</v>
      </c>
      <c r="E37" s="7">
        <v>1</v>
      </c>
      <c r="F37" s="7">
        <v>19</v>
      </c>
      <c r="G37" s="7">
        <v>0.107</v>
      </c>
      <c r="H37" s="7">
        <v>0.09</v>
      </c>
    </row>
    <row r="38" spans="1:8" ht="12.75">
      <c r="A38" s="57"/>
      <c r="B38" s="58"/>
      <c r="C38" s="56"/>
      <c r="D38" s="7" t="s">
        <v>411</v>
      </c>
      <c r="E38" s="7">
        <v>1</v>
      </c>
      <c r="F38" s="7">
        <v>0</v>
      </c>
      <c r="G38" s="7">
        <v>44</v>
      </c>
      <c r="H38" s="7" t="s">
        <v>414</v>
      </c>
    </row>
    <row r="39" spans="1:9" ht="12.75">
      <c r="A39" s="57"/>
      <c r="B39" s="58"/>
      <c r="C39" s="56"/>
      <c r="D39" s="7" t="s">
        <v>412</v>
      </c>
      <c r="E39" s="7">
        <v>1</v>
      </c>
      <c r="F39" s="7">
        <v>0</v>
      </c>
      <c r="G39" s="7">
        <v>41.5</v>
      </c>
      <c r="H39" s="7">
        <v>14.5</v>
      </c>
      <c r="I39" s="7">
        <v>32</v>
      </c>
    </row>
    <row r="40" spans="1:8" ht="12.75">
      <c r="A40" s="57" t="s">
        <v>404</v>
      </c>
      <c r="B40" s="58" t="s">
        <v>405</v>
      </c>
      <c r="C40" s="56">
        <v>102637</v>
      </c>
      <c r="D40" s="7" t="s">
        <v>418</v>
      </c>
      <c r="E40" s="7">
        <v>1</v>
      </c>
      <c r="F40" s="7" t="s">
        <v>414</v>
      </c>
      <c r="G40" s="7">
        <v>64</v>
      </c>
      <c r="H40" s="7" t="s">
        <v>414</v>
      </c>
    </row>
    <row r="41" spans="1:10" ht="12.75">
      <c r="A41" s="57" t="s">
        <v>110</v>
      </c>
      <c r="B41" s="58" t="s">
        <v>406</v>
      </c>
      <c r="C41" s="56">
        <v>30337</v>
      </c>
      <c r="D41" s="7" t="s">
        <v>510</v>
      </c>
      <c r="E41" s="7">
        <v>1</v>
      </c>
      <c r="F41" s="7">
        <v>0</v>
      </c>
      <c r="G41" s="7">
        <v>0.108</v>
      </c>
      <c r="H41" s="7">
        <v>0.108</v>
      </c>
      <c r="J41" s="7">
        <v>0</v>
      </c>
    </row>
    <row r="42" spans="1:8" ht="12.75">
      <c r="A42" s="57"/>
      <c r="B42" s="58"/>
      <c r="C42" s="56"/>
      <c r="D42" s="7" t="s">
        <v>511</v>
      </c>
      <c r="E42" s="7">
        <v>1</v>
      </c>
      <c r="F42" s="7">
        <v>4</v>
      </c>
      <c r="G42" s="7">
        <v>0.096</v>
      </c>
      <c r="H42" s="7">
        <v>0.08</v>
      </c>
    </row>
    <row r="44" ht="12.75">
      <c r="A44" s="35"/>
    </row>
  </sheetData>
  <mergeCells count="4">
    <mergeCell ref="A3:C3"/>
    <mergeCell ref="E3:F3"/>
    <mergeCell ref="A1:I1"/>
    <mergeCell ref="H3:J3"/>
  </mergeCells>
  <printOptions horizontalCentered="1"/>
  <pageMargins left="0.1" right="0.1" top="0.25" bottom="0.5" header="0" footer="0"/>
  <pageSetup fitToHeight="1" fitToWidth="1" horizontalDpi="600" verticalDpi="600" orientation="landscape" r:id="rId1"/>
  <headerFooter alignWithMargins="0">
    <oddFooter>&amp;C&amp;8For the year of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workbookViewId="0" topLeftCell="A45">
      <selection activeCell="D31" sqref="D31"/>
    </sheetView>
  </sheetViews>
  <sheetFormatPr defaultColWidth="9.140625" defaultRowHeight="12.75"/>
  <cols>
    <col min="1" max="1" width="38.28125" style="6" bestFit="1" customWidth="1"/>
    <col min="2" max="2" width="11.140625" style="7" bestFit="1" customWidth="1"/>
    <col min="3" max="3" width="15.28125" style="21" bestFit="1" customWidth="1"/>
    <col min="4" max="4" width="20.57421875" style="21" bestFit="1" customWidth="1"/>
    <col min="5" max="5" width="9.57421875" style="78" bestFit="1" customWidth="1"/>
    <col min="6" max="6" width="10.140625" style="78" bestFit="1" customWidth="1"/>
    <col min="7" max="7" width="15.00390625" style="6" bestFit="1" customWidth="1"/>
    <col min="8" max="8" width="24.8515625" style="6" bestFit="1" customWidth="1"/>
    <col min="9" max="9" width="9.421875" style="6" bestFit="1" customWidth="1"/>
    <col min="10" max="10" width="43.00390625" style="6" bestFit="1" customWidth="1"/>
    <col min="11" max="11" width="23.28125" style="6" bestFit="1" customWidth="1"/>
    <col min="12" max="16384" width="9.140625" style="6" customWidth="1"/>
  </cols>
  <sheetData>
    <row r="1" spans="1:11" ht="15">
      <c r="A1" s="97" t="s">
        <v>419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2.75">
      <c r="A2" s="98" t="s">
        <v>420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3:6" ht="12.75">
      <c r="C3" s="16"/>
      <c r="E3" s="17"/>
      <c r="F3" s="17"/>
    </row>
    <row r="4" spans="1:11" ht="12.75">
      <c r="A4" s="32"/>
      <c r="B4" s="33"/>
      <c r="C4" s="18"/>
      <c r="D4" s="34"/>
      <c r="E4" s="19"/>
      <c r="F4" s="19"/>
      <c r="G4" s="35"/>
      <c r="H4" s="35"/>
      <c r="I4" s="36" t="s">
        <v>304</v>
      </c>
      <c r="J4" s="35"/>
      <c r="K4" s="35"/>
    </row>
    <row r="5" spans="1:11" ht="12.75">
      <c r="A5" s="30" t="s">
        <v>63</v>
      </c>
      <c r="B5" s="30" t="s">
        <v>0</v>
      </c>
      <c r="C5" s="30" t="s">
        <v>2</v>
      </c>
      <c r="D5" s="30" t="s">
        <v>1</v>
      </c>
      <c r="E5" s="65" t="s">
        <v>459</v>
      </c>
      <c r="F5" s="65" t="s">
        <v>460</v>
      </c>
      <c r="G5" s="29" t="s">
        <v>218</v>
      </c>
      <c r="H5" s="29" t="s">
        <v>219</v>
      </c>
      <c r="I5" s="64" t="s">
        <v>305</v>
      </c>
      <c r="J5" s="29" t="s">
        <v>220</v>
      </c>
      <c r="K5" s="29" t="s">
        <v>221</v>
      </c>
    </row>
    <row r="6" spans="1:12" ht="12.75">
      <c r="A6" s="8" t="s">
        <v>83</v>
      </c>
      <c r="B6" s="9" t="s">
        <v>81</v>
      </c>
      <c r="C6" s="20" t="s">
        <v>82</v>
      </c>
      <c r="E6" s="66">
        <v>34.325556</v>
      </c>
      <c r="F6" s="66">
        <v>-82.386111</v>
      </c>
      <c r="G6" s="22" t="s">
        <v>222</v>
      </c>
      <c r="H6" s="22" t="s">
        <v>223</v>
      </c>
      <c r="I6" s="23">
        <v>204</v>
      </c>
      <c r="J6" s="22" t="s">
        <v>224</v>
      </c>
      <c r="K6" s="22" t="s">
        <v>225</v>
      </c>
      <c r="L6" s="11"/>
    </row>
    <row r="7" spans="1:12" ht="12.75">
      <c r="A7" s="8" t="s">
        <v>80</v>
      </c>
      <c r="B7" s="9" t="s">
        <v>72</v>
      </c>
      <c r="C7" s="20" t="s">
        <v>7</v>
      </c>
      <c r="E7" s="66">
        <v>33.342222</v>
      </c>
      <c r="F7" s="66">
        <v>-81.788611</v>
      </c>
      <c r="G7" s="22" t="s">
        <v>226</v>
      </c>
      <c r="H7" s="22" t="s">
        <v>227</v>
      </c>
      <c r="I7" s="23">
        <v>91</v>
      </c>
      <c r="J7" s="22" t="s">
        <v>228</v>
      </c>
      <c r="K7" s="22" t="s">
        <v>225</v>
      </c>
      <c r="L7" s="11"/>
    </row>
    <row r="8" spans="1:12" ht="12.75">
      <c r="A8" s="8" t="s">
        <v>214</v>
      </c>
      <c r="B8" s="9" t="s">
        <v>213</v>
      </c>
      <c r="C8" s="20" t="s">
        <v>7</v>
      </c>
      <c r="E8" s="66">
        <v>33.645556</v>
      </c>
      <c r="F8" s="66">
        <v>-81.3425</v>
      </c>
      <c r="G8" s="22" t="s">
        <v>222</v>
      </c>
      <c r="H8" s="22" t="s">
        <v>223</v>
      </c>
      <c r="I8" s="23">
        <v>138</v>
      </c>
      <c r="J8" s="22" t="s">
        <v>228</v>
      </c>
      <c r="K8" s="22" t="s">
        <v>225</v>
      </c>
      <c r="L8" s="11"/>
    </row>
    <row r="9" spans="1:11" ht="12.75">
      <c r="A9" s="8" t="s">
        <v>8</v>
      </c>
      <c r="B9" s="9" t="s">
        <v>6</v>
      </c>
      <c r="C9" s="20" t="s">
        <v>7</v>
      </c>
      <c r="E9" s="66">
        <v>33.430555999999996</v>
      </c>
      <c r="F9" s="66">
        <v>-81.89222199999999</v>
      </c>
      <c r="G9" s="22" t="s">
        <v>222</v>
      </c>
      <c r="H9" s="22" t="s">
        <v>223</v>
      </c>
      <c r="I9" s="23">
        <v>46</v>
      </c>
      <c r="J9" s="22" t="s">
        <v>228</v>
      </c>
      <c r="K9" s="22" t="s">
        <v>225</v>
      </c>
    </row>
    <row r="10" spans="1:12" ht="12.75">
      <c r="A10" s="8" t="s">
        <v>86</v>
      </c>
      <c r="B10" s="9" t="s">
        <v>84</v>
      </c>
      <c r="C10" s="20" t="s">
        <v>85</v>
      </c>
      <c r="E10" s="66">
        <v>34.775</v>
      </c>
      <c r="F10" s="66">
        <v>-82.49027799999999</v>
      </c>
      <c r="G10" s="22" t="s">
        <v>222</v>
      </c>
      <c r="H10" s="22" t="s">
        <v>227</v>
      </c>
      <c r="I10" s="23">
        <v>300</v>
      </c>
      <c r="J10" s="22" t="s">
        <v>229</v>
      </c>
      <c r="K10" s="22" t="s">
        <v>32</v>
      </c>
      <c r="L10" s="11"/>
    </row>
    <row r="11" spans="1:12" ht="12.75">
      <c r="A11" s="8" t="s">
        <v>143</v>
      </c>
      <c r="B11" s="9" t="s">
        <v>73</v>
      </c>
      <c r="C11" s="20" t="s">
        <v>74</v>
      </c>
      <c r="E11" s="66">
        <v>33.320278</v>
      </c>
      <c r="F11" s="66">
        <v>-81.465278</v>
      </c>
      <c r="G11" s="22" t="s">
        <v>230</v>
      </c>
      <c r="H11" s="22" t="s">
        <v>223</v>
      </c>
      <c r="I11" s="23">
        <v>91</v>
      </c>
      <c r="J11" s="22" t="s">
        <v>224</v>
      </c>
      <c r="K11" s="22" t="s">
        <v>225</v>
      </c>
      <c r="L11" s="11"/>
    </row>
    <row r="12" spans="1:11" ht="12.75">
      <c r="A12" s="8" t="s">
        <v>11</v>
      </c>
      <c r="B12" s="9" t="s">
        <v>10</v>
      </c>
      <c r="C12" s="20" t="s">
        <v>9</v>
      </c>
      <c r="D12" s="20" t="s">
        <v>9</v>
      </c>
      <c r="E12" s="66">
        <v>32.436538999999996</v>
      </c>
      <c r="F12" s="66">
        <v>-80.677854</v>
      </c>
      <c r="G12" s="22" t="s">
        <v>231</v>
      </c>
      <c r="H12" s="22" t="s">
        <v>232</v>
      </c>
      <c r="I12" s="23">
        <v>8</v>
      </c>
      <c r="J12" s="22" t="s">
        <v>224</v>
      </c>
      <c r="K12" s="22" t="s">
        <v>225</v>
      </c>
    </row>
    <row r="13" spans="1:12" ht="12.75">
      <c r="A13" s="8" t="s">
        <v>89</v>
      </c>
      <c r="B13" s="9" t="s">
        <v>87</v>
      </c>
      <c r="C13" s="20" t="s">
        <v>88</v>
      </c>
      <c r="E13" s="66">
        <v>32.98722</v>
      </c>
      <c r="F13" s="66">
        <v>-79.93666</v>
      </c>
      <c r="G13" s="22" t="s">
        <v>233</v>
      </c>
      <c r="H13" s="22" t="s">
        <v>223</v>
      </c>
      <c r="I13" s="23">
        <v>2</v>
      </c>
      <c r="J13" s="22" t="s">
        <v>234</v>
      </c>
      <c r="K13" s="22" t="s">
        <v>13</v>
      </c>
      <c r="L13" s="11"/>
    </row>
    <row r="14" spans="1:12" ht="12.75">
      <c r="A14" s="22" t="s">
        <v>461</v>
      </c>
      <c r="B14" s="9" t="s">
        <v>87</v>
      </c>
      <c r="C14" s="20" t="s">
        <v>88</v>
      </c>
      <c r="D14" s="22" t="s">
        <v>461</v>
      </c>
      <c r="E14" s="66">
        <v>33.195209999999996</v>
      </c>
      <c r="F14" s="66">
        <v>-79.97676</v>
      </c>
      <c r="G14" s="22" t="s">
        <v>233</v>
      </c>
      <c r="H14" s="22" t="s">
        <v>223</v>
      </c>
      <c r="I14" s="23">
        <v>11</v>
      </c>
      <c r="J14" s="22" t="s">
        <v>234</v>
      </c>
      <c r="K14" s="22" t="s">
        <v>225</v>
      </c>
      <c r="L14" s="11"/>
    </row>
    <row r="15" spans="1:11" ht="12.75">
      <c r="A15" s="8" t="s">
        <v>478</v>
      </c>
      <c r="B15" s="9" t="s">
        <v>12</v>
      </c>
      <c r="C15" s="20" t="s">
        <v>13</v>
      </c>
      <c r="D15" s="20" t="s">
        <v>142</v>
      </c>
      <c r="E15" s="66">
        <v>32.882222</v>
      </c>
      <c r="F15" s="66">
        <v>-79.9775</v>
      </c>
      <c r="G15" s="22" t="s">
        <v>231</v>
      </c>
      <c r="H15" s="22" t="s">
        <v>232</v>
      </c>
      <c r="I15" s="23">
        <v>7</v>
      </c>
      <c r="J15" s="22" t="s">
        <v>234</v>
      </c>
      <c r="K15" s="22" t="s">
        <v>13</v>
      </c>
    </row>
    <row r="16" spans="1:14" ht="12.75">
      <c r="A16" s="8" t="s">
        <v>70</v>
      </c>
      <c r="B16" s="9" t="s">
        <v>69</v>
      </c>
      <c r="C16" s="20" t="s">
        <v>13</v>
      </c>
      <c r="D16" s="20" t="s">
        <v>13</v>
      </c>
      <c r="E16" s="66">
        <v>32.794117</v>
      </c>
      <c r="F16" s="66">
        <v>-79.94691499999999</v>
      </c>
      <c r="G16" s="22" t="s">
        <v>231</v>
      </c>
      <c r="H16" s="22" t="s">
        <v>232</v>
      </c>
      <c r="I16" s="23">
        <v>6</v>
      </c>
      <c r="J16" s="22" t="s">
        <v>234</v>
      </c>
      <c r="K16" s="22" t="s">
        <v>13</v>
      </c>
      <c r="L16" s="7"/>
      <c r="M16" s="11"/>
      <c r="N16" s="77"/>
    </row>
    <row r="17" spans="1:12" ht="12.75">
      <c r="A17" s="8" t="s">
        <v>91</v>
      </c>
      <c r="B17" s="9" t="s">
        <v>90</v>
      </c>
      <c r="C17" s="20" t="s">
        <v>13</v>
      </c>
      <c r="E17" s="66">
        <v>32.91</v>
      </c>
      <c r="F17" s="66">
        <v>-79.965278</v>
      </c>
      <c r="G17" s="22" t="s">
        <v>233</v>
      </c>
      <c r="H17" s="22" t="s">
        <v>227</v>
      </c>
      <c r="I17" s="23">
        <v>4</v>
      </c>
      <c r="J17" s="22" t="s">
        <v>234</v>
      </c>
      <c r="K17" s="22" t="s">
        <v>13</v>
      </c>
      <c r="L17" s="11"/>
    </row>
    <row r="18" spans="1:11" ht="12.75">
      <c r="A18" s="8" t="s">
        <v>16</v>
      </c>
      <c r="B18" s="9" t="s">
        <v>15</v>
      </c>
      <c r="C18" s="20" t="s">
        <v>13</v>
      </c>
      <c r="E18" s="66">
        <v>32.940833</v>
      </c>
      <c r="F18" s="66">
        <v>-79.656944</v>
      </c>
      <c r="G18" s="22" t="s">
        <v>230</v>
      </c>
      <c r="H18" s="22" t="s">
        <v>223</v>
      </c>
      <c r="I18" s="23">
        <v>5</v>
      </c>
      <c r="J18" s="22" t="s">
        <v>234</v>
      </c>
      <c r="K18" s="22" t="s">
        <v>225</v>
      </c>
    </row>
    <row r="19" spans="1:11" ht="12.75">
      <c r="A19" s="8" t="s">
        <v>66</v>
      </c>
      <c r="B19" s="9" t="s">
        <v>17</v>
      </c>
      <c r="C19" s="20" t="s">
        <v>13</v>
      </c>
      <c r="D19" s="20" t="s">
        <v>142</v>
      </c>
      <c r="E19" s="66">
        <v>32.842777999999996</v>
      </c>
      <c r="F19" s="66">
        <v>-79.947778</v>
      </c>
      <c r="G19" s="22" t="s">
        <v>233</v>
      </c>
      <c r="H19" s="22" t="s">
        <v>232</v>
      </c>
      <c r="I19" s="23">
        <v>5</v>
      </c>
      <c r="J19" s="22" t="s">
        <v>234</v>
      </c>
      <c r="K19" s="22" t="s">
        <v>225</v>
      </c>
    </row>
    <row r="20" spans="1:14" ht="12.75">
      <c r="A20" s="8" t="s">
        <v>171</v>
      </c>
      <c r="B20" s="9" t="s">
        <v>123</v>
      </c>
      <c r="C20" s="20" t="s">
        <v>13</v>
      </c>
      <c r="D20" s="20" t="s">
        <v>13</v>
      </c>
      <c r="E20" s="66">
        <v>32.98</v>
      </c>
      <c r="F20" s="66">
        <v>-80.06527799999999</v>
      </c>
      <c r="G20" s="22" t="s">
        <v>226</v>
      </c>
      <c r="H20" s="22" t="s">
        <v>227</v>
      </c>
      <c r="I20" s="23">
        <v>12</v>
      </c>
      <c r="J20" s="22" t="s">
        <v>234</v>
      </c>
      <c r="K20" s="22" t="s">
        <v>13</v>
      </c>
      <c r="L20" s="7"/>
      <c r="M20" s="7"/>
      <c r="N20" s="11"/>
    </row>
    <row r="21" spans="1:14" ht="12.75">
      <c r="A21" s="8" t="s">
        <v>172</v>
      </c>
      <c r="B21" s="9" t="s">
        <v>124</v>
      </c>
      <c r="C21" s="20" t="s">
        <v>13</v>
      </c>
      <c r="D21" s="20" t="s">
        <v>13</v>
      </c>
      <c r="E21" s="66">
        <v>32.790833</v>
      </c>
      <c r="F21" s="66">
        <v>-79.95861099999999</v>
      </c>
      <c r="G21" s="22" t="s">
        <v>226</v>
      </c>
      <c r="H21" s="22" t="s">
        <v>232</v>
      </c>
      <c r="I21" s="23">
        <v>2</v>
      </c>
      <c r="J21" s="22" t="s">
        <v>234</v>
      </c>
      <c r="K21" s="22" t="s">
        <v>13</v>
      </c>
      <c r="L21" s="7"/>
      <c r="M21" s="7"/>
      <c r="N21" s="11"/>
    </row>
    <row r="22" spans="1:12" ht="12.75">
      <c r="A22" s="8" t="s">
        <v>156</v>
      </c>
      <c r="B22" s="9" t="s">
        <v>92</v>
      </c>
      <c r="C22" s="20" t="s">
        <v>93</v>
      </c>
      <c r="E22" s="66">
        <v>35.130278</v>
      </c>
      <c r="F22" s="66">
        <v>-81.816389</v>
      </c>
      <c r="G22" s="22" t="s">
        <v>230</v>
      </c>
      <c r="H22" s="22" t="s">
        <v>223</v>
      </c>
      <c r="I22" s="23">
        <v>296</v>
      </c>
      <c r="J22" s="22" t="s">
        <v>229</v>
      </c>
      <c r="K22" s="22" t="s">
        <v>225</v>
      </c>
      <c r="L22" s="11"/>
    </row>
    <row r="23" spans="1:12" ht="12.75">
      <c r="A23" s="8" t="s">
        <v>96</v>
      </c>
      <c r="B23" s="9" t="s">
        <v>94</v>
      </c>
      <c r="C23" s="20" t="s">
        <v>95</v>
      </c>
      <c r="E23" s="66">
        <v>34.7925</v>
      </c>
      <c r="F23" s="66">
        <v>-81.203611</v>
      </c>
      <c r="G23" s="22" t="s">
        <v>231</v>
      </c>
      <c r="H23" s="22" t="s">
        <v>223</v>
      </c>
      <c r="I23" s="23">
        <v>201</v>
      </c>
      <c r="J23" s="22" t="s">
        <v>224</v>
      </c>
      <c r="K23" s="22" t="s">
        <v>225</v>
      </c>
      <c r="L23" s="11"/>
    </row>
    <row r="24" spans="1:14" ht="12.75">
      <c r="A24" s="8" t="s">
        <v>212</v>
      </c>
      <c r="B24" s="9" t="s">
        <v>211</v>
      </c>
      <c r="C24" s="20" t="s">
        <v>212</v>
      </c>
      <c r="D24" s="20"/>
      <c r="E24" s="66">
        <v>34.615277999999996</v>
      </c>
      <c r="F24" s="66">
        <v>-80.198611</v>
      </c>
      <c r="G24" s="22" t="s">
        <v>230</v>
      </c>
      <c r="H24" s="22" t="s">
        <v>223</v>
      </c>
      <c r="I24" s="23">
        <v>133</v>
      </c>
      <c r="J24" s="22" t="s">
        <v>224</v>
      </c>
      <c r="K24" s="22" t="s">
        <v>225</v>
      </c>
      <c r="L24" s="7"/>
      <c r="M24" s="7"/>
      <c r="N24" s="11"/>
    </row>
    <row r="25" spans="1:12" ht="12.75">
      <c r="A25" s="8" t="s">
        <v>99</v>
      </c>
      <c r="B25" s="9" t="s">
        <v>97</v>
      </c>
      <c r="C25" s="20" t="s">
        <v>98</v>
      </c>
      <c r="E25" s="66">
        <v>33.008055999999996</v>
      </c>
      <c r="F25" s="66">
        <v>-80.965</v>
      </c>
      <c r="G25" s="22" t="s">
        <v>222</v>
      </c>
      <c r="H25" s="22" t="s">
        <v>223</v>
      </c>
      <c r="I25" s="23">
        <v>11</v>
      </c>
      <c r="J25" s="22" t="s">
        <v>224</v>
      </c>
      <c r="K25" s="22" t="s">
        <v>225</v>
      </c>
      <c r="L25" s="11"/>
    </row>
    <row r="26" spans="1:12" ht="12.75">
      <c r="A26" s="8" t="s">
        <v>157</v>
      </c>
      <c r="B26" s="9" t="s">
        <v>100</v>
      </c>
      <c r="C26" s="20" t="s">
        <v>101</v>
      </c>
      <c r="E26" s="66">
        <v>34.285556</v>
      </c>
      <c r="F26" s="66">
        <v>-79.744722</v>
      </c>
      <c r="G26" s="22" t="s">
        <v>222</v>
      </c>
      <c r="H26" s="22" t="s">
        <v>223</v>
      </c>
      <c r="I26" s="23">
        <v>64</v>
      </c>
      <c r="J26" s="22" t="s">
        <v>224</v>
      </c>
      <c r="K26" s="22" t="s">
        <v>225</v>
      </c>
      <c r="L26" s="11"/>
    </row>
    <row r="27" spans="1:12" ht="12.75">
      <c r="A27" s="8" t="s">
        <v>104</v>
      </c>
      <c r="B27" s="9" t="s">
        <v>102</v>
      </c>
      <c r="C27" s="20" t="s">
        <v>103</v>
      </c>
      <c r="E27" s="66">
        <v>33.739962999999996</v>
      </c>
      <c r="F27" s="66">
        <v>-81.853635</v>
      </c>
      <c r="G27" s="22" t="s">
        <v>222</v>
      </c>
      <c r="H27" s="22" t="s">
        <v>223</v>
      </c>
      <c r="I27" s="23">
        <v>177</v>
      </c>
      <c r="J27" s="22" t="s">
        <v>228</v>
      </c>
      <c r="K27" s="22" t="s">
        <v>225</v>
      </c>
      <c r="L27" s="11"/>
    </row>
    <row r="28" spans="1:11" ht="12.75">
      <c r="A28" s="8" t="s">
        <v>21</v>
      </c>
      <c r="B28" s="9" t="s">
        <v>19</v>
      </c>
      <c r="C28" s="20" t="s">
        <v>20</v>
      </c>
      <c r="D28" s="20" t="s">
        <v>20</v>
      </c>
      <c r="E28" s="66">
        <v>34.196111</v>
      </c>
      <c r="F28" s="66">
        <v>-79.798611</v>
      </c>
      <c r="G28" s="22" t="s">
        <v>231</v>
      </c>
      <c r="H28" s="22" t="s">
        <v>232</v>
      </c>
      <c r="I28" s="23">
        <v>40</v>
      </c>
      <c r="J28" s="22" t="s">
        <v>235</v>
      </c>
      <c r="K28" s="22" t="s">
        <v>20</v>
      </c>
    </row>
    <row r="29" spans="1:14" ht="12.75">
      <c r="A29" s="8" t="s">
        <v>173</v>
      </c>
      <c r="B29" s="9" t="s">
        <v>125</v>
      </c>
      <c r="C29" s="20" t="s">
        <v>20</v>
      </c>
      <c r="D29" s="20" t="s">
        <v>20</v>
      </c>
      <c r="E29" s="66">
        <v>34.167221999999995</v>
      </c>
      <c r="F29" s="66">
        <v>-79.850278</v>
      </c>
      <c r="G29" s="22" t="s">
        <v>226</v>
      </c>
      <c r="H29" s="22" t="s">
        <v>223</v>
      </c>
      <c r="I29" s="23">
        <v>13</v>
      </c>
      <c r="J29" s="22" t="s">
        <v>235</v>
      </c>
      <c r="K29" s="22" t="s">
        <v>20</v>
      </c>
      <c r="L29" s="7"/>
      <c r="M29" s="7"/>
      <c r="N29" s="11"/>
    </row>
    <row r="30" spans="1:11" ht="12.75">
      <c r="A30" s="8" t="s">
        <v>24</v>
      </c>
      <c r="B30" s="9" t="s">
        <v>22</v>
      </c>
      <c r="C30" s="20" t="s">
        <v>23</v>
      </c>
      <c r="D30" s="20" t="s">
        <v>23</v>
      </c>
      <c r="E30" s="66">
        <v>33.368611</v>
      </c>
      <c r="F30" s="66">
        <v>-79.2975</v>
      </c>
      <c r="G30" s="22" t="s">
        <v>233</v>
      </c>
      <c r="H30" s="22" t="s">
        <v>232</v>
      </c>
      <c r="I30" s="23">
        <v>10</v>
      </c>
      <c r="J30" s="22" t="s">
        <v>224</v>
      </c>
      <c r="K30" s="22" t="s">
        <v>225</v>
      </c>
    </row>
    <row r="31" spans="1:11" ht="12.75">
      <c r="A31" s="8" t="s">
        <v>26</v>
      </c>
      <c r="B31" s="9" t="s">
        <v>25</v>
      </c>
      <c r="C31" s="20" t="s">
        <v>23</v>
      </c>
      <c r="D31" s="20" t="s">
        <v>23</v>
      </c>
      <c r="E31" s="66">
        <v>33.361944</v>
      </c>
      <c r="F31" s="66">
        <v>-79.294167</v>
      </c>
      <c r="G31" s="22" t="s">
        <v>233</v>
      </c>
      <c r="H31" s="22" t="s">
        <v>232</v>
      </c>
      <c r="I31" s="23">
        <v>9</v>
      </c>
      <c r="J31" s="22" t="s">
        <v>224</v>
      </c>
      <c r="K31" s="22" t="s">
        <v>225</v>
      </c>
    </row>
    <row r="32" spans="1:11" ht="12.75">
      <c r="A32" s="8" t="s">
        <v>28</v>
      </c>
      <c r="B32" s="9" t="s">
        <v>27</v>
      </c>
      <c r="C32" s="20" t="s">
        <v>23</v>
      </c>
      <c r="D32" s="20" t="s">
        <v>23</v>
      </c>
      <c r="E32" s="66">
        <v>33.347778</v>
      </c>
      <c r="F32" s="66">
        <v>-79.298056</v>
      </c>
      <c r="G32" s="22" t="s">
        <v>226</v>
      </c>
      <c r="H32" s="22" t="s">
        <v>227</v>
      </c>
      <c r="I32" s="23">
        <v>13</v>
      </c>
      <c r="J32" s="22" t="s">
        <v>224</v>
      </c>
      <c r="K32" s="22" t="s">
        <v>225</v>
      </c>
    </row>
    <row r="33" spans="1:11" ht="12.75">
      <c r="A33" s="8" t="s">
        <v>30</v>
      </c>
      <c r="B33" s="9" t="s">
        <v>29</v>
      </c>
      <c r="C33" s="20" t="s">
        <v>23</v>
      </c>
      <c r="D33" s="20" t="s">
        <v>23</v>
      </c>
      <c r="E33" s="66">
        <v>33.373889</v>
      </c>
      <c r="F33" s="66">
        <v>-79.285556</v>
      </c>
      <c r="G33" s="22" t="s">
        <v>226</v>
      </c>
      <c r="H33" s="22" t="s">
        <v>232</v>
      </c>
      <c r="I33" s="23">
        <v>3</v>
      </c>
      <c r="J33" s="22" t="s">
        <v>224</v>
      </c>
      <c r="K33" s="22" t="s">
        <v>225</v>
      </c>
    </row>
    <row r="34" spans="1:11" ht="12.75">
      <c r="A34" s="22" t="s">
        <v>456</v>
      </c>
      <c r="B34" s="9" t="s">
        <v>453</v>
      </c>
      <c r="C34" s="20" t="s">
        <v>23</v>
      </c>
      <c r="D34" s="22" t="s">
        <v>23</v>
      </c>
      <c r="E34" s="66">
        <v>33.369599</v>
      </c>
      <c r="F34" s="66">
        <v>-79.298401</v>
      </c>
      <c r="G34" s="22" t="s">
        <v>233</v>
      </c>
      <c r="H34" s="22" t="s">
        <v>232</v>
      </c>
      <c r="I34" s="23">
        <v>10</v>
      </c>
      <c r="J34" s="22" t="s">
        <v>462</v>
      </c>
      <c r="K34" s="22" t="s">
        <v>225</v>
      </c>
    </row>
    <row r="35" spans="1:11" ht="12.75">
      <c r="A35" s="8" t="s">
        <v>33</v>
      </c>
      <c r="B35" s="9" t="s">
        <v>31</v>
      </c>
      <c r="C35" s="20" t="s">
        <v>32</v>
      </c>
      <c r="D35" s="20" t="s">
        <v>32</v>
      </c>
      <c r="E35" s="66">
        <v>34.838611</v>
      </c>
      <c r="F35" s="66">
        <v>-82.402778</v>
      </c>
      <c r="G35" s="22" t="s">
        <v>231</v>
      </c>
      <c r="H35" s="22" t="s">
        <v>232</v>
      </c>
      <c r="I35" s="23">
        <v>290</v>
      </c>
      <c r="J35" s="22" t="s">
        <v>229</v>
      </c>
      <c r="K35" s="22" t="s">
        <v>32</v>
      </c>
    </row>
    <row r="36" spans="1:11" ht="12.75">
      <c r="A36" s="8" t="s">
        <v>190</v>
      </c>
      <c r="B36" s="9" t="s">
        <v>126</v>
      </c>
      <c r="C36" s="20" t="s">
        <v>32</v>
      </c>
      <c r="D36" s="20" t="s">
        <v>127</v>
      </c>
      <c r="E36" s="66">
        <v>34.898889</v>
      </c>
      <c r="F36" s="66">
        <v>-82.313056</v>
      </c>
      <c r="G36" s="22" t="s">
        <v>226</v>
      </c>
      <c r="H36" s="22" t="s">
        <v>227</v>
      </c>
      <c r="I36" s="23">
        <v>0</v>
      </c>
      <c r="J36" s="22" t="s">
        <v>229</v>
      </c>
      <c r="K36" s="22" t="s">
        <v>225</v>
      </c>
    </row>
    <row r="37" spans="1:14" ht="12.75">
      <c r="A37" s="8" t="s">
        <v>168</v>
      </c>
      <c r="B37" s="9" t="s">
        <v>236</v>
      </c>
      <c r="C37" s="20" t="s">
        <v>32</v>
      </c>
      <c r="D37" s="20" t="s">
        <v>32</v>
      </c>
      <c r="E37" s="66">
        <v>34.87</v>
      </c>
      <c r="F37" s="66">
        <v>-82.419167</v>
      </c>
      <c r="G37" s="22" t="s">
        <v>226</v>
      </c>
      <c r="H37" s="22" t="s">
        <v>227</v>
      </c>
      <c r="I37" s="23">
        <v>305</v>
      </c>
      <c r="J37" s="22" t="s">
        <v>229</v>
      </c>
      <c r="K37" s="22" t="s">
        <v>32</v>
      </c>
      <c r="L37" s="7"/>
      <c r="M37" s="7"/>
      <c r="N37" s="11"/>
    </row>
    <row r="38" spans="1:11" ht="12.75">
      <c r="A38" s="8" t="s">
        <v>65</v>
      </c>
      <c r="B38" s="9" t="s">
        <v>34</v>
      </c>
      <c r="C38" s="20" t="s">
        <v>32</v>
      </c>
      <c r="D38" s="20" t="s">
        <v>35</v>
      </c>
      <c r="E38" s="66">
        <v>34.939721999999996</v>
      </c>
      <c r="F38" s="66">
        <v>-82.229444</v>
      </c>
      <c r="G38" s="22" t="s">
        <v>231</v>
      </c>
      <c r="H38" s="22" t="s">
        <v>232</v>
      </c>
      <c r="I38" s="23">
        <v>315</v>
      </c>
      <c r="J38" s="22" t="s">
        <v>229</v>
      </c>
      <c r="K38" s="22" t="s">
        <v>225</v>
      </c>
    </row>
    <row r="39" spans="1:11" ht="12.75">
      <c r="A39" s="8" t="s">
        <v>38</v>
      </c>
      <c r="B39" s="9" t="s">
        <v>36</v>
      </c>
      <c r="C39" s="20" t="s">
        <v>37</v>
      </c>
      <c r="D39" s="20" t="s">
        <v>37</v>
      </c>
      <c r="E39" s="66">
        <v>34.179167</v>
      </c>
      <c r="F39" s="66">
        <v>-82.152222</v>
      </c>
      <c r="G39" s="22" t="s">
        <v>231</v>
      </c>
      <c r="H39" s="22" t="s">
        <v>227</v>
      </c>
      <c r="I39" s="23">
        <v>197</v>
      </c>
      <c r="J39" s="22" t="s">
        <v>224</v>
      </c>
      <c r="K39" s="22" t="s">
        <v>225</v>
      </c>
    </row>
    <row r="40" spans="1:11" ht="12.75">
      <c r="A40" s="8" t="s">
        <v>188</v>
      </c>
      <c r="B40" s="9" t="s">
        <v>39</v>
      </c>
      <c r="C40" s="20" t="s">
        <v>37</v>
      </c>
      <c r="E40" s="66">
        <v>34.165</v>
      </c>
      <c r="F40" s="66">
        <v>-82.16027799999999</v>
      </c>
      <c r="G40" s="22" t="s">
        <v>233</v>
      </c>
      <c r="H40" s="22" t="s">
        <v>227</v>
      </c>
      <c r="I40" s="23">
        <v>187</v>
      </c>
      <c r="J40" s="22" t="s">
        <v>224</v>
      </c>
      <c r="K40" s="22" t="s">
        <v>225</v>
      </c>
    </row>
    <row r="41" spans="1:15" ht="12.75">
      <c r="A41" s="8" t="s">
        <v>129</v>
      </c>
      <c r="B41" s="9" t="s">
        <v>128</v>
      </c>
      <c r="C41" s="20" t="s">
        <v>37</v>
      </c>
      <c r="E41" s="66">
        <v>34.213056</v>
      </c>
      <c r="F41" s="66">
        <v>-82.173056</v>
      </c>
      <c r="G41" s="22" t="s">
        <v>233</v>
      </c>
      <c r="H41" s="22" t="s">
        <v>227</v>
      </c>
      <c r="I41" s="23">
        <v>0</v>
      </c>
      <c r="J41" s="22" t="s">
        <v>224</v>
      </c>
      <c r="K41" s="22" t="s">
        <v>225</v>
      </c>
      <c r="L41" s="7"/>
      <c r="M41" s="7"/>
      <c r="N41" s="11"/>
      <c r="O41" s="11"/>
    </row>
    <row r="42" spans="1:11" ht="12.75">
      <c r="A42" s="8" t="s">
        <v>42</v>
      </c>
      <c r="B42" s="9" t="s">
        <v>40</v>
      </c>
      <c r="C42" s="20" t="s">
        <v>41</v>
      </c>
      <c r="D42" s="20" t="s">
        <v>41</v>
      </c>
      <c r="E42" s="66">
        <v>32.873889</v>
      </c>
      <c r="F42" s="66">
        <v>-81.11527799999999</v>
      </c>
      <c r="G42" s="22" t="s">
        <v>231</v>
      </c>
      <c r="H42" s="22" t="s">
        <v>232</v>
      </c>
      <c r="I42" s="23">
        <v>30</v>
      </c>
      <c r="J42" s="22" t="s">
        <v>224</v>
      </c>
      <c r="K42" s="22" t="s">
        <v>225</v>
      </c>
    </row>
    <row r="43" spans="1:11" ht="12.75">
      <c r="A43" s="8" t="s">
        <v>46</v>
      </c>
      <c r="B43" s="9" t="s">
        <v>43</v>
      </c>
      <c r="C43" s="20" t="s">
        <v>45</v>
      </c>
      <c r="D43" s="20" t="s">
        <v>44</v>
      </c>
      <c r="E43" s="66">
        <v>33.702764</v>
      </c>
      <c r="F43" s="66">
        <v>-78.877454</v>
      </c>
      <c r="G43" s="22" t="s">
        <v>231</v>
      </c>
      <c r="H43" s="22" t="s">
        <v>232</v>
      </c>
      <c r="I43" s="23">
        <v>2</v>
      </c>
      <c r="J43" s="22" t="s">
        <v>237</v>
      </c>
      <c r="K43" s="22" t="s">
        <v>44</v>
      </c>
    </row>
    <row r="44" spans="1:11" ht="12.75">
      <c r="A44" s="6" t="s">
        <v>215</v>
      </c>
      <c r="B44" s="9" t="s">
        <v>238</v>
      </c>
      <c r="C44" s="20" t="s">
        <v>216</v>
      </c>
      <c r="D44" s="20" t="s">
        <v>216</v>
      </c>
      <c r="E44" s="66">
        <v>34.501944</v>
      </c>
      <c r="F44" s="66">
        <v>-82.020833</v>
      </c>
      <c r="G44" s="22" t="s">
        <v>231</v>
      </c>
      <c r="H44" s="22" t="s">
        <v>227</v>
      </c>
      <c r="I44" s="23">
        <v>177</v>
      </c>
      <c r="J44" s="22" t="s">
        <v>224</v>
      </c>
      <c r="K44" s="22" t="s">
        <v>225</v>
      </c>
    </row>
    <row r="45" spans="1:11" ht="12.75">
      <c r="A45" s="8" t="s">
        <v>187</v>
      </c>
      <c r="B45" s="9" t="s">
        <v>47</v>
      </c>
      <c r="C45" s="20" t="s">
        <v>48</v>
      </c>
      <c r="E45" s="66">
        <v>33.783888999999995</v>
      </c>
      <c r="F45" s="66">
        <v>-81.119722</v>
      </c>
      <c r="G45" s="22" t="s">
        <v>222</v>
      </c>
      <c r="H45" s="22" t="s">
        <v>223</v>
      </c>
      <c r="I45" s="23">
        <v>128</v>
      </c>
      <c r="J45" s="22" t="s">
        <v>239</v>
      </c>
      <c r="K45" s="22" t="s">
        <v>225</v>
      </c>
    </row>
    <row r="46" spans="1:16" ht="12.75">
      <c r="A46" s="8" t="s">
        <v>144</v>
      </c>
      <c r="B46" s="9" t="s">
        <v>75</v>
      </c>
      <c r="C46" s="20" t="s">
        <v>48</v>
      </c>
      <c r="D46" s="20" t="s">
        <v>76</v>
      </c>
      <c r="E46" s="66">
        <v>34.050833</v>
      </c>
      <c r="F46" s="66">
        <v>-81.15472199999999</v>
      </c>
      <c r="G46" s="22" t="s">
        <v>231</v>
      </c>
      <c r="H46" s="22" t="s">
        <v>227</v>
      </c>
      <c r="I46" s="23">
        <v>69</v>
      </c>
      <c r="J46" s="22" t="s">
        <v>239</v>
      </c>
      <c r="K46" s="22" t="s">
        <v>225</v>
      </c>
      <c r="L46" s="7"/>
      <c r="M46" s="10"/>
      <c r="N46" s="10"/>
      <c r="O46" s="7"/>
      <c r="P46" s="11"/>
    </row>
    <row r="47" spans="1:14" ht="12.75">
      <c r="A47" s="8" t="s">
        <v>118</v>
      </c>
      <c r="B47" s="9" t="s">
        <v>240</v>
      </c>
      <c r="C47" s="20" t="s">
        <v>48</v>
      </c>
      <c r="D47" s="20" t="s">
        <v>50</v>
      </c>
      <c r="E47" s="66">
        <v>33.973333</v>
      </c>
      <c r="F47" s="66">
        <v>-81.0525</v>
      </c>
      <c r="G47" s="22" t="s">
        <v>231</v>
      </c>
      <c r="H47" s="22" t="s">
        <v>232</v>
      </c>
      <c r="I47" s="23">
        <v>55</v>
      </c>
      <c r="J47" s="22" t="s">
        <v>239</v>
      </c>
      <c r="K47" s="22" t="s">
        <v>53</v>
      </c>
      <c r="L47" s="7"/>
      <c r="M47" s="7"/>
      <c r="N47" s="11"/>
    </row>
    <row r="48" spans="1:11" ht="12.75">
      <c r="A48" s="8" t="s">
        <v>51</v>
      </c>
      <c r="B48" s="9" t="s">
        <v>49</v>
      </c>
      <c r="C48" s="20" t="s">
        <v>48</v>
      </c>
      <c r="D48" s="20" t="s">
        <v>50</v>
      </c>
      <c r="E48" s="66">
        <v>33.968889</v>
      </c>
      <c r="F48" s="66">
        <v>-81.06527799999999</v>
      </c>
      <c r="G48" s="22" t="s">
        <v>231</v>
      </c>
      <c r="H48" s="22" t="s">
        <v>232</v>
      </c>
      <c r="I48" s="23">
        <v>61</v>
      </c>
      <c r="J48" s="22" t="s">
        <v>239</v>
      </c>
      <c r="K48" s="22" t="s">
        <v>53</v>
      </c>
    </row>
    <row r="49" spans="1:12" ht="12.75">
      <c r="A49" s="8" t="s">
        <v>158</v>
      </c>
      <c r="B49" s="9" t="s">
        <v>77</v>
      </c>
      <c r="C49" s="20" t="s">
        <v>78</v>
      </c>
      <c r="E49" s="66">
        <v>34.805</v>
      </c>
      <c r="F49" s="66">
        <v>-83.2375</v>
      </c>
      <c r="G49" s="22" t="s">
        <v>230</v>
      </c>
      <c r="H49" s="22" t="s">
        <v>223</v>
      </c>
      <c r="I49" s="23">
        <v>658</v>
      </c>
      <c r="J49" s="22" t="s">
        <v>224</v>
      </c>
      <c r="K49" s="22" t="s">
        <v>225</v>
      </c>
      <c r="L49" s="11"/>
    </row>
    <row r="50" spans="1:12" ht="12.75">
      <c r="A50" s="8" t="s">
        <v>399</v>
      </c>
      <c r="B50" s="9" t="s">
        <v>454</v>
      </c>
      <c r="C50" s="21" t="s">
        <v>399</v>
      </c>
      <c r="D50" s="21" t="s">
        <v>399</v>
      </c>
      <c r="E50" s="66">
        <v>33.529880999999996</v>
      </c>
      <c r="F50" s="66">
        <v>-80.86683699999999</v>
      </c>
      <c r="G50" s="22" t="s">
        <v>226</v>
      </c>
      <c r="H50" s="22" t="s">
        <v>227</v>
      </c>
      <c r="I50" s="23">
        <v>78</v>
      </c>
      <c r="J50" s="22" t="s">
        <v>224</v>
      </c>
      <c r="K50" s="22" t="s">
        <v>225</v>
      </c>
      <c r="L50" s="11"/>
    </row>
    <row r="51" spans="1:12" ht="12.75">
      <c r="A51" s="22" t="s">
        <v>457</v>
      </c>
      <c r="B51" s="9" t="s">
        <v>455</v>
      </c>
      <c r="C51" s="21" t="s">
        <v>399</v>
      </c>
      <c r="D51" s="20"/>
      <c r="E51" s="66">
        <v>33.29959</v>
      </c>
      <c r="F51" s="66">
        <v>-80.442218</v>
      </c>
      <c r="G51" s="22" t="s">
        <v>230</v>
      </c>
      <c r="H51" s="22" t="s">
        <v>223</v>
      </c>
      <c r="I51" s="23">
        <v>1</v>
      </c>
      <c r="J51" s="22" t="s">
        <v>462</v>
      </c>
      <c r="K51" s="22" t="s">
        <v>225</v>
      </c>
      <c r="L51" s="11"/>
    </row>
    <row r="52" spans="1:12" ht="12.75">
      <c r="A52" s="8" t="s">
        <v>159</v>
      </c>
      <c r="B52" s="9" t="s">
        <v>105</v>
      </c>
      <c r="C52" s="20" t="s">
        <v>107</v>
      </c>
      <c r="D52" s="20" t="s">
        <v>106</v>
      </c>
      <c r="E52" s="66">
        <v>34.686064</v>
      </c>
      <c r="F52" s="66">
        <v>-82.83865899999999</v>
      </c>
      <c r="G52" s="22" t="s">
        <v>222</v>
      </c>
      <c r="H52" s="22" t="s">
        <v>223</v>
      </c>
      <c r="I52" s="23">
        <v>216</v>
      </c>
      <c r="J52" s="22" t="s">
        <v>229</v>
      </c>
      <c r="K52" s="22" t="s">
        <v>225</v>
      </c>
      <c r="L52" s="11"/>
    </row>
    <row r="53" spans="1:11" ht="12.75">
      <c r="A53" s="8" t="s">
        <v>189</v>
      </c>
      <c r="B53" s="9" t="s">
        <v>52</v>
      </c>
      <c r="C53" s="20" t="s">
        <v>54</v>
      </c>
      <c r="D53" s="20" t="s">
        <v>53</v>
      </c>
      <c r="E53" s="66">
        <v>34.005278</v>
      </c>
      <c r="F53" s="66">
        <v>-81.023056</v>
      </c>
      <c r="G53" s="22" t="s">
        <v>231</v>
      </c>
      <c r="H53" s="22" t="s">
        <v>227</v>
      </c>
      <c r="I53" s="23">
        <v>76</v>
      </c>
      <c r="J53" s="22" t="s">
        <v>239</v>
      </c>
      <c r="K53" s="22" t="s">
        <v>53</v>
      </c>
    </row>
    <row r="54" spans="1:11" ht="12.75">
      <c r="A54" s="8" t="s">
        <v>185</v>
      </c>
      <c r="B54" s="9" t="s">
        <v>55</v>
      </c>
      <c r="C54" s="20" t="s">
        <v>54</v>
      </c>
      <c r="D54" s="20" t="s">
        <v>53</v>
      </c>
      <c r="E54" s="66">
        <v>34.093889</v>
      </c>
      <c r="F54" s="66">
        <v>-80.962222</v>
      </c>
      <c r="G54" s="22" t="s">
        <v>226</v>
      </c>
      <c r="H54" s="22" t="s">
        <v>227</v>
      </c>
      <c r="I54" s="23">
        <v>122</v>
      </c>
      <c r="J54" s="22" t="s">
        <v>239</v>
      </c>
      <c r="K54" s="22" t="s">
        <v>53</v>
      </c>
    </row>
    <row r="55" spans="1:11" ht="12.75">
      <c r="A55" s="8" t="s">
        <v>186</v>
      </c>
      <c r="B55" s="9" t="s">
        <v>241</v>
      </c>
      <c r="C55" s="20" t="s">
        <v>54</v>
      </c>
      <c r="D55" s="20" t="s">
        <v>53</v>
      </c>
      <c r="E55" s="66">
        <v>33.983056</v>
      </c>
      <c r="F55" s="66">
        <v>-81.019444</v>
      </c>
      <c r="G55" s="22" t="s">
        <v>231</v>
      </c>
      <c r="H55" s="22" t="s">
        <v>227</v>
      </c>
      <c r="I55" s="23">
        <v>67</v>
      </c>
      <c r="J55" s="22" t="s">
        <v>239</v>
      </c>
      <c r="K55" s="22" t="s">
        <v>53</v>
      </c>
    </row>
    <row r="56" spans="1:14" ht="12.75">
      <c r="A56" s="8" t="s">
        <v>119</v>
      </c>
      <c r="B56" s="9" t="s">
        <v>242</v>
      </c>
      <c r="C56" s="20" t="s">
        <v>54</v>
      </c>
      <c r="D56" s="20" t="s">
        <v>53</v>
      </c>
      <c r="E56" s="66">
        <v>33.981944</v>
      </c>
      <c r="F56" s="66">
        <v>-81.04</v>
      </c>
      <c r="G56" s="22" t="s">
        <v>231</v>
      </c>
      <c r="H56" s="22" t="s">
        <v>232</v>
      </c>
      <c r="I56" s="23">
        <v>53</v>
      </c>
      <c r="J56" s="22" t="s">
        <v>239</v>
      </c>
      <c r="K56" s="22" t="s">
        <v>53</v>
      </c>
      <c r="L56" s="7"/>
      <c r="M56" s="7"/>
      <c r="N56" s="11"/>
    </row>
    <row r="57" spans="1:11" ht="12.75">
      <c r="A57" s="6" t="s">
        <v>121</v>
      </c>
      <c r="B57" s="9" t="s">
        <v>120</v>
      </c>
      <c r="C57" s="20" t="s">
        <v>54</v>
      </c>
      <c r="D57" s="20" t="s">
        <v>53</v>
      </c>
      <c r="E57" s="66">
        <v>33.991506</v>
      </c>
      <c r="F57" s="66">
        <v>-81.024141</v>
      </c>
      <c r="G57" s="22" t="s">
        <v>226</v>
      </c>
      <c r="H57" s="22" t="s">
        <v>232</v>
      </c>
      <c r="I57" s="23">
        <v>76</v>
      </c>
      <c r="J57" s="22" t="s">
        <v>239</v>
      </c>
      <c r="K57" s="22" t="s">
        <v>53</v>
      </c>
    </row>
    <row r="58" spans="1:14" ht="12.75">
      <c r="A58" s="20" t="s">
        <v>207</v>
      </c>
      <c r="B58" s="9" t="s">
        <v>71</v>
      </c>
      <c r="C58" s="20" t="s">
        <v>54</v>
      </c>
      <c r="D58" s="20" t="s">
        <v>53</v>
      </c>
      <c r="E58" s="66">
        <v>34.015277999999995</v>
      </c>
      <c r="F58" s="66">
        <v>-81.034167</v>
      </c>
      <c r="G58" s="22" t="s">
        <v>231</v>
      </c>
      <c r="H58" s="22" t="s">
        <v>232</v>
      </c>
      <c r="I58" s="23">
        <v>0</v>
      </c>
      <c r="J58" s="22" t="s">
        <v>239</v>
      </c>
      <c r="K58" s="22" t="s">
        <v>53</v>
      </c>
      <c r="L58" s="7"/>
      <c r="M58" s="11"/>
      <c r="N58" s="77"/>
    </row>
    <row r="59" spans="1:11" ht="12.75">
      <c r="A59" s="8" t="s">
        <v>209</v>
      </c>
      <c r="B59" s="9" t="s">
        <v>208</v>
      </c>
      <c r="C59" s="20" t="s">
        <v>54</v>
      </c>
      <c r="D59" s="20"/>
      <c r="E59" s="66">
        <v>33.816548</v>
      </c>
      <c r="F59" s="66">
        <v>-80.78112999999999</v>
      </c>
      <c r="G59" s="22" t="s">
        <v>230</v>
      </c>
      <c r="H59" s="22" t="s">
        <v>223</v>
      </c>
      <c r="I59" s="23">
        <v>34</v>
      </c>
      <c r="J59" s="22" t="s">
        <v>239</v>
      </c>
      <c r="K59" s="22" t="s">
        <v>225</v>
      </c>
    </row>
    <row r="60" spans="1:12" ht="12.75">
      <c r="A60" s="8" t="s">
        <v>458</v>
      </c>
      <c r="B60" s="9" t="s">
        <v>452</v>
      </c>
      <c r="C60" s="20" t="s">
        <v>54</v>
      </c>
      <c r="D60" s="20"/>
      <c r="E60" s="66">
        <v>34.131260999999995</v>
      </c>
      <c r="F60" s="66">
        <v>-80.868319</v>
      </c>
      <c r="G60" s="22" t="s">
        <v>222</v>
      </c>
      <c r="H60" s="22" t="s">
        <v>223</v>
      </c>
      <c r="I60" s="23">
        <v>139</v>
      </c>
      <c r="J60" s="22" t="s">
        <v>239</v>
      </c>
      <c r="K60" s="22" t="s">
        <v>53</v>
      </c>
      <c r="L60" s="11"/>
    </row>
    <row r="61" spans="1:16" ht="12.75">
      <c r="A61" s="8" t="s">
        <v>122</v>
      </c>
      <c r="B61" s="9" t="s">
        <v>79</v>
      </c>
      <c r="C61" s="20" t="s">
        <v>54</v>
      </c>
      <c r="D61" s="20" t="s">
        <v>53</v>
      </c>
      <c r="E61" s="66">
        <v>34.024443999999995</v>
      </c>
      <c r="F61" s="66">
        <v>-81.03611099999999</v>
      </c>
      <c r="G61" s="22" t="s">
        <v>231</v>
      </c>
      <c r="H61" s="22" t="s">
        <v>227</v>
      </c>
      <c r="I61" s="23">
        <v>82</v>
      </c>
      <c r="J61" s="22" t="s">
        <v>239</v>
      </c>
      <c r="K61" s="22" t="s">
        <v>53</v>
      </c>
      <c r="L61" s="7"/>
      <c r="M61" s="10"/>
      <c r="N61" s="10"/>
      <c r="O61" s="7"/>
      <c r="P61" s="11"/>
    </row>
    <row r="62" spans="1:11" ht="12.75">
      <c r="A62" s="8" t="s">
        <v>58</v>
      </c>
      <c r="B62" s="9" t="s">
        <v>56</v>
      </c>
      <c r="C62" s="20" t="s">
        <v>57</v>
      </c>
      <c r="D62" s="20" t="s">
        <v>57</v>
      </c>
      <c r="E62" s="66">
        <v>34.9475</v>
      </c>
      <c r="F62" s="66">
        <v>-81.9325</v>
      </c>
      <c r="G62" s="22" t="s">
        <v>231</v>
      </c>
      <c r="H62" s="22" t="s">
        <v>232</v>
      </c>
      <c r="I62" s="23">
        <v>238</v>
      </c>
      <c r="J62" s="22" t="s">
        <v>229</v>
      </c>
      <c r="K62" s="22" t="s">
        <v>57</v>
      </c>
    </row>
    <row r="63" spans="1:12" ht="12.75">
      <c r="A63" s="8" t="s">
        <v>161</v>
      </c>
      <c r="B63" s="9" t="s">
        <v>108</v>
      </c>
      <c r="C63" s="20" t="s">
        <v>57</v>
      </c>
      <c r="E63" s="66">
        <v>34.988611</v>
      </c>
      <c r="F63" s="66">
        <v>-82.07555599999999</v>
      </c>
      <c r="G63" s="22" t="s">
        <v>226</v>
      </c>
      <c r="H63" s="22" t="s">
        <v>223</v>
      </c>
      <c r="I63" s="23">
        <v>265</v>
      </c>
      <c r="J63" s="22" t="s">
        <v>229</v>
      </c>
      <c r="K63" s="22" t="s">
        <v>57</v>
      </c>
      <c r="L63" s="11"/>
    </row>
    <row r="64" spans="1:14" ht="12.75">
      <c r="A64" s="8" t="s">
        <v>174</v>
      </c>
      <c r="B64" s="9" t="s">
        <v>130</v>
      </c>
      <c r="C64" s="20" t="s">
        <v>57</v>
      </c>
      <c r="E64" s="66">
        <v>34.926667</v>
      </c>
      <c r="F64" s="66">
        <v>-82.005</v>
      </c>
      <c r="G64" s="22" t="s">
        <v>226</v>
      </c>
      <c r="H64" s="22" t="s">
        <v>227</v>
      </c>
      <c r="I64" s="23">
        <v>260</v>
      </c>
      <c r="J64" s="22" t="s">
        <v>229</v>
      </c>
      <c r="K64" s="22" t="s">
        <v>225</v>
      </c>
      <c r="L64" s="7"/>
      <c r="M64" s="7"/>
      <c r="N64" s="11"/>
    </row>
    <row r="65" spans="1:14" ht="12.75">
      <c r="A65" s="6" t="s">
        <v>463</v>
      </c>
      <c r="B65" s="9" t="s">
        <v>465</v>
      </c>
      <c r="C65" s="20" t="s">
        <v>404</v>
      </c>
      <c r="D65" s="20" t="s">
        <v>404</v>
      </c>
      <c r="E65" s="66">
        <v>33.922222</v>
      </c>
      <c r="F65" s="66">
        <v>-80.3375</v>
      </c>
      <c r="G65" s="22" t="s">
        <v>231</v>
      </c>
      <c r="H65" s="22" t="s">
        <v>232</v>
      </c>
      <c r="I65" s="23">
        <v>49</v>
      </c>
      <c r="J65" s="22" t="s">
        <v>464</v>
      </c>
      <c r="K65" s="22" t="s">
        <v>225</v>
      </c>
      <c r="L65" s="7"/>
      <c r="M65" s="7"/>
      <c r="N65" s="11"/>
    </row>
    <row r="66" spans="1:12" ht="12.75">
      <c r="A66" s="8" t="s">
        <v>111</v>
      </c>
      <c r="B66" s="9" t="s">
        <v>109</v>
      </c>
      <c r="C66" s="20" t="s">
        <v>110</v>
      </c>
      <c r="E66" s="66">
        <v>34.538889</v>
      </c>
      <c r="F66" s="66">
        <v>-81.560278</v>
      </c>
      <c r="G66" s="22" t="s">
        <v>230</v>
      </c>
      <c r="H66" s="22" t="s">
        <v>223</v>
      </c>
      <c r="I66" s="23">
        <v>113</v>
      </c>
      <c r="J66" s="22" t="s">
        <v>224</v>
      </c>
      <c r="K66" s="22" t="s">
        <v>225</v>
      </c>
      <c r="L66" s="11"/>
    </row>
    <row r="67" spans="1:12" ht="12.75">
      <c r="A67" s="8" t="s">
        <v>113</v>
      </c>
      <c r="B67" s="9" t="s">
        <v>112</v>
      </c>
      <c r="C67" s="20" t="s">
        <v>163</v>
      </c>
      <c r="E67" s="66">
        <v>33.723611</v>
      </c>
      <c r="F67" s="66">
        <v>-79.565</v>
      </c>
      <c r="G67" s="22" t="s">
        <v>222</v>
      </c>
      <c r="H67" s="22" t="s">
        <v>223</v>
      </c>
      <c r="I67" s="23">
        <v>18</v>
      </c>
      <c r="J67" s="22" t="s">
        <v>224</v>
      </c>
      <c r="K67" s="22" t="s">
        <v>225</v>
      </c>
      <c r="L67" s="11"/>
    </row>
    <row r="68" spans="1:11" ht="12.75">
      <c r="A68" s="8" t="s">
        <v>64</v>
      </c>
      <c r="B68" s="9" t="s">
        <v>59</v>
      </c>
      <c r="C68" s="20" t="s">
        <v>61</v>
      </c>
      <c r="D68" s="20" t="s">
        <v>60</v>
      </c>
      <c r="E68" s="66">
        <v>34.9625</v>
      </c>
      <c r="F68" s="66">
        <v>-81.000833</v>
      </c>
      <c r="G68" s="22" t="s">
        <v>231</v>
      </c>
      <c r="H68" s="22" t="s">
        <v>227</v>
      </c>
      <c r="I68" s="23">
        <v>189</v>
      </c>
      <c r="J68" s="22" t="s">
        <v>243</v>
      </c>
      <c r="K68" s="22" t="s">
        <v>60</v>
      </c>
    </row>
    <row r="69" spans="1:12" ht="12.75">
      <c r="A69" s="8" t="s">
        <v>162</v>
      </c>
      <c r="B69" s="9" t="s">
        <v>114</v>
      </c>
      <c r="C69" s="20" t="s">
        <v>61</v>
      </c>
      <c r="E69" s="66">
        <v>34.935556</v>
      </c>
      <c r="F69" s="66">
        <v>-81.22833299999999</v>
      </c>
      <c r="G69" s="22" t="s">
        <v>222</v>
      </c>
      <c r="H69" s="22" t="s">
        <v>227</v>
      </c>
      <c r="I69" s="23">
        <v>222</v>
      </c>
      <c r="J69" s="22" t="s">
        <v>243</v>
      </c>
      <c r="K69" s="22" t="s">
        <v>225</v>
      </c>
      <c r="L69" s="11"/>
    </row>
    <row r="70" spans="1:4" ht="12.75">
      <c r="A70" s="8"/>
      <c r="B70" s="9"/>
      <c r="C70" s="20"/>
      <c r="D70" s="20"/>
    </row>
    <row r="71" spans="1:4" ht="12.75">
      <c r="A71" s="8"/>
      <c r="C71" s="20"/>
      <c r="D71" s="20"/>
    </row>
    <row r="72" ht="12.75">
      <c r="B72" s="9"/>
    </row>
  </sheetData>
  <mergeCells count="2">
    <mergeCell ref="A1:K1"/>
    <mergeCell ref="A2:K2"/>
  </mergeCells>
  <printOptions horizontalCentered="1"/>
  <pageMargins left="0.1" right="0.1" top="0.25" bottom="0.25" header="0" footer="0"/>
  <pageSetup fitToHeight="0" fitToWidth="1" horizontalDpi="600" verticalDpi="600" orientation="landscape" scale="62" r:id="rId1"/>
  <headerFooter alignWithMargins="0">
    <oddFooter>&amp;C&amp;8For the year of 2002</oddFooter>
  </headerFooter>
  <colBreaks count="1" manualBreakCount="1">
    <brk id="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J4" sqref="J4"/>
    </sheetView>
  </sheetViews>
  <sheetFormatPr defaultColWidth="9.140625" defaultRowHeight="12.75"/>
  <cols>
    <col min="1" max="1" width="15.28125" style="6" bestFit="1" customWidth="1"/>
    <col min="2" max="2" width="4.00390625" style="6" bestFit="1" customWidth="1"/>
    <col min="3" max="3" width="10.8515625" style="6" bestFit="1" customWidth="1"/>
    <col min="4" max="4" width="12.140625" style="6" bestFit="1" customWidth="1"/>
    <col min="5" max="5" width="11.00390625" style="6" bestFit="1" customWidth="1"/>
    <col min="6" max="6" width="14.7109375" style="6" bestFit="1" customWidth="1"/>
    <col min="7" max="7" width="10.140625" style="6" bestFit="1" customWidth="1"/>
    <col min="8" max="8" width="8.57421875" style="7" bestFit="1" customWidth="1"/>
    <col min="9" max="9" width="6.421875" style="7" bestFit="1" customWidth="1"/>
    <col min="10" max="10" width="10.140625" style="7" bestFit="1" customWidth="1"/>
    <col min="11" max="16384" width="9.140625" style="6" customWidth="1"/>
  </cols>
  <sheetData>
    <row r="1" spans="1:9" ht="15">
      <c r="A1" s="106" t="s">
        <v>416</v>
      </c>
      <c r="B1" s="106"/>
      <c r="C1" s="106"/>
      <c r="D1" s="106"/>
      <c r="E1" s="106"/>
      <c r="F1" s="106"/>
      <c r="G1" s="106"/>
      <c r="H1" s="106"/>
      <c r="I1" s="106"/>
    </row>
    <row r="2" spans="4:7" ht="12.75">
      <c r="D2" s="7"/>
      <c r="E2" s="7"/>
      <c r="F2" s="7"/>
      <c r="G2" s="7"/>
    </row>
    <row r="3" spans="1:10" ht="12.75">
      <c r="A3" s="110" t="s">
        <v>2</v>
      </c>
      <c r="B3" s="110"/>
      <c r="C3" s="110"/>
      <c r="D3" s="7"/>
      <c r="E3" s="107" t="s">
        <v>348</v>
      </c>
      <c r="F3" s="107"/>
      <c r="G3" s="37" t="s">
        <v>507</v>
      </c>
      <c r="H3" s="107" t="s">
        <v>506</v>
      </c>
      <c r="I3" s="107"/>
      <c r="J3" s="107"/>
    </row>
    <row r="4" spans="1:10" ht="12.75">
      <c r="A4" s="37" t="s">
        <v>350</v>
      </c>
      <c r="B4" s="30" t="s">
        <v>413</v>
      </c>
      <c r="C4" s="29" t="s">
        <v>351</v>
      </c>
      <c r="D4" s="37" t="s">
        <v>346</v>
      </c>
      <c r="E4" s="37" t="s">
        <v>347</v>
      </c>
      <c r="F4" s="37" t="s">
        <v>349</v>
      </c>
      <c r="G4" s="37" t="s">
        <v>508</v>
      </c>
      <c r="H4" s="37" t="s">
        <v>178</v>
      </c>
      <c r="I4" s="37" t="s">
        <v>509</v>
      </c>
      <c r="J4" s="37" t="s">
        <v>530</v>
      </c>
    </row>
    <row r="5" spans="1:10" ht="12.75">
      <c r="A5" s="57" t="s">
        <v>163</v>
      </c>
      <c r="B5" s="58" t="s">
        <v>407</v>
      </c>
      <c r="C5" s="56">
        <v>36815</v>
      </c>
      <c r="D5" s="7" t="s">
        <v>510</v>
      </c>
      <c r="E5" s="7">
        <v>1</v>
      </c>
      <c r="F5" s="7">
        <v>0</v>
      </c>
      <c r="G5" s="7">
        <v>0.092</v>
      </c>
      <c r="H5" s="10">
        <v>0.095</v>
      </c>
      <c r="J5" s="7">
        <v>0</v>
      </c>
    </row>
    <row r="6" spans="1:8" ht="12.75">
      <c r="A6" s="57"/>
      <c r="B6" s="58"/>
      <c r="C6" s="56"/>
      <c r="D6" s="7" t="s">
        <v>511</v>
      </c>
      <c r="E6" s="7">
        <v>1</v>
      </c>
      <c r="F6" s="7">
        <v>1</v>
      </c>
      <c r="G6" s="7">
        <v>0.086</v>
      </c>
      <c r="H6" s="7">
        <v>0.07</v>
      </c>
    </row>
    <row r="7" spans="1:8" ht="12.75">
      <c r="A7" s="57" t="s">
        <v>61</v>
      </c>
      <c r="B7" s="58" t="s">
        <v>310</v>
      </c>
      <c r="C7" s="56">
        <v>131497</v>
      </c>
      <c r="D7" s="7" t="s">
        <v>418</v>
      </c>
      <c r="E7" s="7">
        <v>1</v>
      </c>
      <c r="F7" s="7" t="s">
        <v>414</v>
      </c>
      <c r="G7" s="7">
        <v>74</v>
      </c>
      <c r="H7" s="7" t="s">
        <v>414</v>
      </c>
    </row>
    <row r="8" spans="4:10" ht="12.75">
      <c r="D8" s="7" t="s">
        <v>510</v>
      </c>
      <c r="E8" s="7">
        <v>1</v>
      </c>
      <c r="F8" s="7">
        <v>0</v>
      </c>
      <c r="G8" s="10">
        <v>0.12</v>
      </c>
      <c r="H8" s="10">
        <v>0.12</v>
      </c>
      <c r="J8" s="7">
        <v>0</v>
      </c>
    </row>
    <row r="9" spans="4:8" ht="12.75">
      <c r="D9" s="7" t="s">
        <v>511</v>
      </c>
      <c r="E9" s="7">
        <v>1</v>
      </c>
      <c r="F9" s="7">
        <v>15</v>
      </c>
      <c r="G9" s="7">
        <v>0.101</v>
      </c>
      <c r="H9" s="7">
        <v>0.08</v>
      </c>
    </row>
    <row r="10" spans="4:8" ht="12.75">
      <c r="D10" s="7" t="s">
        <v>411</v>
      </c>
      <c r="E10" s="7">
        <v>1</v>
      </c>
      <c r="F10" s="7">
        <v>0</v>
      </c>
      <c r="G10" s="7">
        <v>55</v>
      </c>
      <c r="H10" s="7" t="s">
        <v>414</v>
      </c>
    </row>
    <row r="11" spans="4:7" ht="12.75">
      <c r="D11" s="7"/>
      <c r="E11" s="7"/>
      <c r="F11" s="7"/>
      <c r="G11" s="7"/>
    </row>
    <row r="12" spans="4:7" ht="12.75">
      <c r="D12" s="7"/>
      <c r="E12" s="7"/>
      <c r="F12" s="7"/>
      <c r="G12" s="7"/>
    </row>
    <row r="13" spans="1:8" ht="12.75">
      <c r="A13" s="89" t="s">
        <v>415</v>
      </c>
      <c r="B13" s="7">
        <v>45</v>
      </c>
      <c r="C13" s="78">
        <f>SUM(C5:C7)</f>
        <v>168312</v>
      </c>
      <c r="D13" s="7" t="s">
        <v>418</v>
      </c>
      <c r="E13" s="7">
        <v>29</v>
      </c>
      <c r="F13" s="7" t="s">
        <v>414</v>
      </c>
      <c r="G13" s="7">
        <v>175</v>
      </c>
      <c r="H13" s="7" t="s">
        <v>414</v>
      </c>
    </row>
    <row r="14" spans="4:8" ht="12.75">
      <c r="D14" s="7" t="s">
        <v>408</v>
      </c>
      <c r="E14" s="7">
        <v>3</v>
      </c>
      <c r="F14" s="7">
        <v>0</v>
      </c>
      <c r="G14" s="7">
        <v>3.5</v>
      </c>
      <c r="H14" s="7" t="s">
        <v>414</v>
      </c>
    </row>
    <row r="15" spans="4:8" ht="12.75">
      <c r="D15" s="7" t="s">
        <v>409</v>
      </c>
      <c r="E15" s="7">
        <v>11</v>
      </c>
      <c r="F15" s="7">
        <v>0</v>
      </c>
      <c r="G15" s="10">
        <v>0.037</v>
      </c>
      <c r="H15" s="7" t="s">
        <v>414</v>
      </c>
    </row>
    <row r="16" spans="4:8" ht="12.75">
      <c r="D16" s="7" t="s">
        <v>410</v>
      </c>
      <c r="E16" s="7">
        <v>8</v>
      </c>
      <c r="F16" s="7">
        <v>0</v>
      </c>
      <c r="G16" s="7">
        <v>0.055</v>
      </c>
      <c r="H16" s="7" t="s">
        <v>414</v>
      </c>
    </row>
    <row r="17" spans="4:10" ht="12.75">
      <c r="D17" s="7" t="s">
        <v>510</v>
      </c>
      <c r="E17" s="7">
        <v>23</v>
      </c>
      <c r="F17" s="7">
        <v>0</v>
      </c>
      <c r="G17" s="7">
        <v>0.123</v>
      </c>
      <c r="H17" s="7">
        <v>0.123</v>
      </c>
      <c r="J17" s="7">
        <v>0</v>
      </c>
    </row>
    <row r="18" spans="4:8" ht="12.75">
      <c r="D18" s="7" t="s">
        <v>511</v>
      </c>
      <c r="E18" s="7">
        <v>23</v>
      </c>
      <c r="F18" s="7">
        <v>189</v>
      </c>
      <c r="G18" s="7">
        <v>0.107</v>
      </c>
      <c r="H18" s="7">
        <v>0.09</v>
      </c>
    </row>
    <row r="19" spans="4:8" ht="12.75">
      <c r="D19" s="7" t="s">
        <v>411</v>
      </c>
      <c r="E19" s="7">
        <v>18</v>
      </c>
      <c r="F19" s="7">
        <v>0</v>
      </c>
      <c r="G19" s="7">
        <v>127</v>
      </c>
      <c r="H19" s="7" t="s">
        <v>414</v>
      </c>
    </row>
    <row r="20" spans="4:9" ht="12.75">
      <c r="D20" s="7" t="s">
        <v>412</v>
      </c>
      <c r="E20" s="7">
        <v>22</v>
      </c>
      <c r="F20" s="7">
        <v>0</v>
      </c>
      <c r="G20" s="41">
        <v>52</v>
      </c>
      <c r="H20" s="7">
        <v>15.3</v>
      </c>
      <c r="I20" s="7">
        <v>32</v>
      </c>
    </row>
    <row r="21" spans="4:8" ht="12.75">
      <c r="D21" s="7" t="s">
        <v>193</v>
      </c>
      <c r="E21" s="7">
        <v>7</v>
      </c>
      <c r="F21" s="7" t="s">
        <v>414</v>
      </c>
      <c r="G21" s="7">
        <v>4.71</v>
      </c>
      <c r="H21" s="7" t="s">
        <v>414</v>
      </c>
    </row>
    <row r="23" ht="12.75">
      <c r="A23" s="35"/>
    </row>
  </sheetData>
  <mergeCells count="4">
    <mergeCell ref="A3:C3"/>
    <mergeCell ref="E3:F3"/>
    <mergeCell ref="A1:I1"/>
    <mergeCell ref="H3:J3"/>
  </mergeCells>
  <printOptions horizontalCentered="1"/>
  <pageMargins left="0.1" right="0.1" top="0.25" bottom="0.5" header="0" footer="0"/>
  <pageSetup fitToHeight="1" fitToWidth="1" horizontalDpi="600" verticalDpi="600" orientation="landscape" r:id="rId1"/>
  <headerFooter alignWithMargins="0">
    <oddFooter>&amp;C&amp;8For the year of 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9">
      <selection activeCell="D31" sqref="D31"/>
    </sheetView>
  </sheetViews>
  <sheetFormatPr defaultColWidth="9.140625" defaultRowHeight="12.75"/>
  <cols>
    <col min="1" max="1" width="40.00390625" style="81" bestFit="1" customWidth="1"/>
    <col min="2" max="2" width="18.00390625" style="81" customWidth="1"/>
    <col min="3" max="3" width="17.7109375" style="85" bestFit="1" customWidth="1"/>
    <col min="4" max="4" width="25.57421875" style="81" bestFit="1" customWidth="1"/>
    <col min="5" max="6" width="18.00390625" style="81" customWidth="1"/>
    <col min="7" max="16384" width="9.140625" style="81" customWidth="1"/>
  </cols>
  <sheetData>
    <row r="1" spans="1:6" ht="15">
      <c r="A1" s="100" t="s">
        <v>481</v>
      </c>
      <c r="B1" s="100"/>
      <c r="C1" s="100"/>
      <c r="D1" s="100"/>
      <c r="E1" s="100"/>
      <c r="F1" s="100"/>
    </row>
    <row r="2" spans="1:6" ht="12.75">
      <c r="A2" s="101" t="s">
        <v>482</v>
      </c>
      <c r="B2" s="101"/>
      <c r="C2" s="101"/>
      <c r="D2" s="101"/>
      <c r="E2" s="101"/>
      <c r="F2" s="101"/>
    </row>
    <row r="4" spans="2:6" ht="12.75">
      <c r="B4" s="99" t="s">
        <v>483</v>
      </c>
      <c r="C4" s="99"/>
      <c r="E4" s="99" t="s">
        <v>484</v>
      </c>
      <c r="F4" s="99"/>
    </row>
    <row r="5" spans="1:6" s="83" customFormat="1" ht="12.75">
      <c r="A5" s="82" t="s">
        <v>485</v>
      </c>
      <c r="B5" s="82" t="s">
        <v>486</v>
      </c>
      <c r="C5" s="82" t="s">
        <v>487</v>
      </c>
      <c r="D5" s="82" t="s">
        <v>488</v>
      </c>
      <c r="E5" s="82" t="s">
        <v>489</v>
      </c>
      <c r="F5" s="82" t="s">
        <v>490</v>
      </c>
    </row>
    <row r="6" spans="1:6" ht="12.75">
      <c r="A6" s="81" t="s">
        <v>83</v>
      </c>
      <c r="B6" s="84">
        <v>33330</v>
      </c>
      <c r="D6" s="81" t="s">
        <v>491</v>
      </c>
      <c r="E6" s="84">
        <v>33331</v>
      </c>
      <c r="F6" s="84"/>
    </row>
    <row r="7" spans="1:5" ht="12.75">
      <c r="A7" s="81" t="s">
        <v>80</v>
      </c>
      <c r="B7" s="84">
        <v>31344</v>
      </c>
      <c r="D7" s="81" t="s">
        <v>492</v>
      </c>
      <c r="E7" s="84">
        <v>31427</v>
      </c>
    </row>
    <row r="8" spans="4:6" ht="12.75">
      <c r="D8" s="81" t="s">
        <v>491</v>
      </c>
      <c r="E8" s="84">
        <v>31359</v>
      </c>
      <c r="F8" s="84"/>
    </row>
    <row r="9" spans="4:5" ht="12.75">
      <c r="D9" s="81" t="s">
        <v>493</v>
      </c>
      <c r="E9" s="84">
        <v>31870</v>
      </c>
    </row>
    <row r="10" spans="1:6" ht="12.75">
      <c r="A10" s="81" t="s">
        <v>214</v>
      </c>
      <c r="B10" s="84">
        <v>36724</v>
      </c>
      <c r="C10" s="86">
        <v>37561.99998842592</v>
      </c>
      <c r="D10" s="81" t="s">
        <v>491</v>
      </c>
      <c r="E10" s="84">
        <v>36747</v>
      </c>
      <c r="F10" s="84">
        <v>37561.99998842592</v>
      </c>
    </row>
    <row r="11" spans="1:5" ht="12.75">
      <c r="A11" s="81" t="s">
        <v>8</v>
      </c>
      <c r="B11" s="84">
        <v>26387</v>
      </c>
      <c r="D11" s="81" t="s">
        <v>494</v>
      </c>
      <c r="E11" s="84">
        <v>26398</v>
      </c>
    </row>
    <row r="12" spans="4:5" ht="12.75">
      <c r="D12" s="81" t="s">
        <v>495</v>
      </c>
      <c r="E12" s="84">
        <v>30328</v>
      </c>
    </row>
    <row r="13" spans="1:6" ht="12.75">
      <c r="A13" s="81" t="s">
        <v>86</v>
      </c>
      <c r="B13" s="84">
        <v>33390</v>
      </c>
      <c r="D13" s="81" t="s">
        <v>491</v>
      </c>
      <c r="E13" s="84">
        <v>33390</v>
      </c>
      <c r="F13" s="84"/>
    </row>
    <row r="14" spans="4:5" ht="12.75">
      <c r="D14" s="81" t="s">
        <v>496</v>
      </c>
      <c r="E14" s="84">
        <v>36726</v>
      </c>
    </row>
    <row r="15" spans="1:5" ht="12.75">
      <c r="A15" s="81" t="s">
        <v>497</v>
      </c>
      <c r="B15" s="84">
        <v>31362</v>
      </c>
      <c r="D15" s="81" t="s">
        <v>498</v>
      </c>
      <c r="E15" s="84">
        <v>31383</v>
      </c>
    </row>
    <row r="16" spans="4:5" ht="12.75">
      <c r="D16" s="81" t="s">
        <v>492</v>
      </c>
      <c r="E16" s="84">
        <v>31383</v>
      </c>
    </row>
    <row r="17" spans="4:5" ht="12.75">
      <c r="D17" s="81" t="s">
        <v>491</v>
      </c>
      <c r="E17" s="84">
        <v>31369</v>
      </c>
    </row>
    <row r="18" spans="4:5" ht="12.75">
      <c r="D18" s="81" t="s">
        <v>493</v>
      </c>
      <c r="E18" s="84">
        <v>31870</v>
      </c>
    </row>
    <row r="19" spans="1:5" ht="12.75">
      <c r="A19" s="81" t="s">
        <v>11</v>
      </c>
      <c r="B19" s="84">
        <v>36192</v>
      </c>
      <c r="D19" s="81" t="s">
        <v>494</v>
      </c>
      <c r="E19" s="84">
        <v>36423</v>
      </c>
    </row>
    <row r="20" spans="4:5" ht="12.75">
      <c r="D20" s="81" t="s">
        <v>495</v>
      </c>
      <c r="E20" s="84">
        <v>36423</v>
      </c>
    </row>
    <row r="21" spans="4:5" ht="12.75">
      <c r="D21" s="81" t="s">
        <v>496</v>
      </c>
      <c r="E21" s="84">
        <v>36244</v>
      </c>
    </row>
    <row r="22" spans="1:5" ht="12.75">
      <c r="A22" s="81" t="s">
        <v>499</v>
      </c>
      <c r="B22" s="84">
        <v>28661</v>
      </c>
      <c r="D22" s="81" t="s">
        <v>491</v>
      </c>
      <c r="E22" s="84">
        <v>28667</v>
      </c>
    </row>
    <row r="23" spans="1:5" ht="12.75">
      <c r="A23" s="81" t="s">
        <v>461</v>
      </c>
      <c r="B23" s="84">
        <v>37456</v>
      </c>
      <c r="D23" s="81" t="s">
        <v>496</v>
      </c>
      <c r="E23" s="84">
        <v>37456</v>
      </c>
    </row>
    <row r="24" spans="1:5" ht="12.75">
      <c r="A24" s="81" t="s">
        <v>478</v>
      </c>
      <c r="B24" s="84">
        <v>25248</v>
      </c>
      <c r="D24" s="81" t="s">
        <v>494</v>
      </c>
      <c r="E24" s="84">
        <v>25254</v>
      </c>
    </row>
    <row r="25" spans="4:5" ht="12.75">
      <c r="D25" s="81" t="s">
        <v>495</v>
      </c>
      <c r="E25" s="84">
        <v>28162</v>
      </c>
    </row>
    <row r="26" spans="4:5" ht="12.75">
      <c r="D26" s="81" t="s">
        <v>498</v>
      </c>
      <c r="E26" s="84">
        <v>27341</v>
      </c>
    </row>
    <row r="27" spans="4:5" ht="12.75">
      <c r="D27" s="81" t="s">
        <v>492</v>
      </c>
      <c r="E27" s="84">
        <v>33038</v>
      </c>
    </row>
    <row r="28" spans="4:5" ht="12.75">
      <c r="D28" s="81" t="s">
        <v>493</v>
      </c>
      <c r="E28" s="84">
        <v>33756</v>
      </c>
    </row>
    <row r="29" spans="1:5" ht="12.75">
      <c r="A29" s="81" t="s">
        <v>70</v>
      </c>
      <c r="B29" s="84">
        <v>29896</v>
      </c>
      <c r="D29" s="81" t="s">
        <v>500</v>
      </c>
      <c r="E29" s="84">
        <v>29902</v>
      </c>
    </row>
    <row r="30" spans="1:6" ht="12.75">
      <c r="A30" s="87" t="s">
        <v>91</v>
      </c>
      <c r="B30" s="84">
        <v>28133</v>
      </c>
      <c r="D30" s="81" t="s">
        <v>491</v>
      </c>
      <c r="E30" s="84">
        <v>28921</v>
      </c>
      <c r="F30" s="84"/>
    </row>
    <row r="31" spans="1:5" ht="12.75">
      <c r="A31" s="81" t="s">
        <v>16</v>
      </c>
      <c r="B31" s="84">
        <v>30508</v>
      </c>
      <c r="D31" s="81" t="s">
        <v>494</v>
      </c>
      <c r="E31" s="84">
        <v>30514</v>
      </c>
    </row>
    <row r="32" spans="4:5" ht="12.75">
      <c r="D32" s="81" t="s">
        <v>495</v>
      </c>
      <c r="E32" s="84">
        <v>33970</v>
      </c>
    </row>
    <row r="33" spans="4:5" ht="12.75">
      <c r="D33" s="81" t="s">
        <v>498</v>
      </c>
      <c r="E33" s="84">
        <v>30559</v>
      </c>
    </row>
    <row r="34" spans="4:5" ht="12.75">
      <c r="D34" s="81" t="s">
        <v>492</v>
      </c>
      <c r="E34" s="84">
        <v>33114</v>
      </c>
    </row>
    <row r="35" spans="4:5" ht="12.75">
      <c r="D35" s="81" t="s">
        <v>491</v>
      </c>
      <c r="E35" s="84">
        <v>31841</v>
      </c>
    </row>
    <row r="36" spans="4:5" ht="12.75">
      <c r="D36" s="81" t="s">
        <v>493</v>
      </c>
      <c r="E36" s="84">
        <v>32200</v>
      </c>
    </row>
    <row r="37" spans="1:5" ht="12.75">
      <c r="A37" s="81" t="s">
        <v>277</v>
      </c>
      <c r="B37" s="84">
        <v>32077</v>
      </c>
      <c r="D37" s="81" t="s">
        <v>494</v>
      </c>
      <c r="E37" s="84">
        <v>32080</v>
      </c>
    </row>
    <row r="38" spans="4:5" ht="12.75">
      <c r="D38" s="81" t="s">
        <v>495</v>
      </c>
      <c r="E38" s="84">
        <v>32080</v>
      </c>
    </row>
    <row r="39" spans="4:5" ht="12.75">
      <c r="D39" s="81" t="s">
        <v>493</v>
      </c>
      <c r="E39" s="84">
        <v>32110</v>
      </c>
    </row>
    <row r="40" spans="1:5" ht="12.75">
      <c r="A40" s="81" t="s">
        <v>171</v>
      </c>
      <c r="B40" s="84">
        <v>36259</v>
      </c>
      <c r="D40" s="81" t="s">
        <v>496</v>
      </c>
      <c r="E40" s="84">
        <v>36265</v>
      </c>
    </row>
    <row r="41" spans="1:5" ht="12.75">
      <c r="A41" s="81" t="s">
        <v>172</v>
      </c>
      <c r="B41" s="84">
        <v>36119</v>
      </c>
      <c r="D41" s="81" t="s">
        <v>496</v>
      </c>
      <c r="E41" s="84">
        <v>36125</v>
      </c>
    </row>
    <row r="42" spans="1:5" ht="12.75">
      <c r="A42" s="81" t="s">
        <v>156</v>
      </c>
      <c r="B42" s="84">
        <v>32227</v>
      </c>
      <c r="D42" s="81" t="s">
        <v>491</v>
      </c>
      <c r="E42" s="84">
        <v>32254</v>
      </c>
    </row>
  </sheetData>
  <mergeCells count="4">
    <mergeCell ref="B4:C4"/>
    <mergeCell ref="E4:F4"/>
    <mergeCell ref="A1:F1"/>
    <mergeCell ref="A2:F2"/>
  </mergeCells>
  <printOptions horizontalCentered="1"/>
  <pageMargins left="0.1" right="0.1" top="0.25" bottom="0.25" header="0" footer="0.25"/>
  <pageSetup fitToHeight="1" fitToWidth="1" horizontalDpi="600" verticalDpi="600" orientation="landscape" r:id="rId1"/>
  <headerFooter alignWithMargins="0">
    <oddFooter>&amp;C&amp;8For the year of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31">
      <selection activeCell="D31" sqref="D31"/>
    </sheetView>
  </sheetViews>
  <sheetFormatPr defaultColWidth="9.140625" defaultRowHeight="12.75"/>
  <cols>
    <col min="1" max="1" width="40.00390625" style="81" bestFit="1" customWidth="1"/>
    <col min="2" max="2" width="18.00390625" style="81" customWidth="1"/>
    <col min="3" max="3" width="17.7109375" style="85" bestFit="1" customWidth="1"/>
    <col min="4" max="4" width="25.57421875" style="81" bestFit="1" customWidth="1"/>
    <col min="5" max="6" width="18.00390625" style="81" customWidth="1"/>
    <col min="7" max="16384" width="9.140625" style="81" customWidth="1"/>
  </cols>
  <sheetData>
    <row r="1" spans="1:6" ht="15">
      <c r="A1" s="100" t="s">
        <v>481</v>
      </c>
      <c r="B1" s="100"/>
      <c r="C1" s="100"/>
      <c r="D1" s="100"/>
      <c r="E1" s="100"/>
      <c r="F1" s="100"/>
    </row>
    <row r="2" spans="1:6" ht="12.75">
      <c r="A2" s="101" t="s">
        <v>482</v>
      </c>
      <c r="B2" s="101"/>
      <c r="C2" s="101"/>
      <c r="D2" s="101"/>
      <c r="E2" s="101"/>
      <c r="F2" s="101"/>
    </row>
    <row r="4" spans="2:6" ht="12.75">
      <c r="B4" s="99" t="s">
        <v>483</v>
      </c>
      <c r="C4" s="99"/>
      <c r="E4" s="99" t="s">
        <v>484</v>
      </c>
      <c r="F4" s="99"/>
    </row>
    <row r="5" spans="1:6" s="83" customFormat="1" ht="12.75">
      <c r="A5" s="82" t="s">
        <v>485</v>
      </c>
      <c r="B5" s="82" t="s">
        <v>486</v>
      </c>
      <c r="C5" s="82" t="s">
        <v>487</v>
      </c>
      <c r="D5" s="82" t="s">
        <v>488</v>
      </c>
      <c r="E5" s="82" t="s">
        <v>489</v>
      </c>
      <c r="F5" s="82" t="s">
        <v>490</v>
      </c>
    </row>
    <row r="6" spans="1:6" ht="12.75">
      <c r="A6" s="81" t="s">
        <v>96</v>
      </c>
      <c r="B6" s="84">
        <v>29274</v>
      </c>
      <c r="D6" s="81" t="s">
        <v>491</v>
      </c>
      <c r="E6" s="84">
        <v>29281</v>
      </c>
      <c r="F6" s="84"/>
    </row>
    <row r="7" spans="1:5" ht="12.75">
      <c r="A7" s="81" t="s">
        <v>212</v>
      </c>
      <c r="B7" s="84">
        <v>36531</v>
      </c>
      <c r="D7" s="81" t="s">
        <v>491</v>
      </c>
      <c r="E7" s="84">
        <v>37322</v>
      </c>
    </row>
    <row r="8" spans="4:5" ht="12.75">
      <c r="D8" s="81" t="s">
        <v>496</v>
      </c>
      <c r="E8" s="84">
        <v>36532</v>
      </c>
    </row>
    <row r="9" spans="1:6" ht="12.75">
      <c r="A9" s="81" t="s">
        <v>99</v>
      </c>
      <c r="B9" s="84">
        <v>32939</v>
      </c>
      <c r="D9" s="81" t="s">
        <v>491</v>
      </c>
      <c r="E9" s="84">
        <v>32940</v>
      </c>
      <c r="F9" s="84"/>
    </row>
    <row r="10" spans="4:5" ht="12.75">
      <c r="D10" s="81" t="s">
        <v>496</v>
      </c>
      <c r="E10" s="84">
        <v>36335</v>
      </c>
    </row>
    <row r="11" spans="1:5" ht="12.75">
      <c r="A11" s="87" t="s">
        <v>157</v>
      </c>
      <c r="B11" s="84">
        <v>34025</v>
      </c>
      <c r="D11" s="81" t="s">
        <v>491</v>
      </c>
      <c r="E11" s="84">
        <v>34052</v>
      </c>
    </row>
    <row r="12" spans="1:5" ht="12.75">
      <c r="A12" s="81" t="s">
        <v>104</v>
      </c>
      <c r="B12" s="84">
        <v>29308</v>
      </c>
      <c r="D12" s="81" t="s">
        <v>491</v>
      </c>
      <c r="E12" s="84">
        <v>29314</v>
      </c>
    </row>
    <row r="13" spans="4:5" ht="12.75">
      <c r="D13" s="81" t="s">
        <v>496</v>
      </c>
      <c r="E13" s="84">
        <v>36280</v>
      </c>
    </row>
    <row r="14" spans="1:5" ht="12.75">
      <c r="A14" s="81" t="s">
        <v>268</v>
      </c>
      <c r="B14" s="84">
        <v>25204</v>
      </c>
      <c r="D14" s="81" t="s">
        <v>494</v>
      </c>
      <c r="E14" s="84">
        <v>25238</v>
      </c>
    </row>
    <row r="15" spans="4:5" ht="12.75">
      <c r="D15" s="81" t="s">
        <v>495</v>
      </c>
      <c r="E15" s="84">
        <v>28282</v>
      </c>
    </row>
    <row r="16" spans="1:5" ht="12.75">
      <c r="A16" s="81" t="s">
        <v>173</v>
      </c>
      <c r="B16" s="84">
        <v>36175</v>
      </c>
      <c r="D16" s="81" t="s">
        <v>496</v>
      </c>
      <c r="E16" s="84">
        <v>36214</v>
      </c>
    </row>
    <row r="17" spans="1:6" ht="12.75">
      <c r="A17" s="88" t="s">
        <v>24</v>
      </c>
      <c r="B17" s="86">
        <v>25659</v>
      </c>
      <c r="C17" s="86">
        <v>37621.99998842592</v>
      </c>
      <c r="D17" s="88" t="s">
        <v>501</v>
      </c>
      <c r="E17" s="86">
        <v>25661</v>
      </c>
      <c r="F17" s="86">
        <v>37618</v>
      </c>
    </row>
    <row r="18" spans="1:6" ht="12.75">
      <c r="A18" s="88"/>
      <c r="B18" s="85"/>
      <c r="C18" s="86"/>
      <c r="D18" s="88" t="s">
        <v>502</v>
      </c>
      <c r="E18" s="86">
        <v>27400</v>
      </c>
      <c r="F18" s="86">
        <v>37618</v>
      </c>
    </row>
    <row r="19" spans="1:6" ht="12.75">
      <c r="A19" s="88"/>
      <c r="B19" s="85"/>
      <c r="C19" s="86"/>
      <c r="D19" s="81" t="s">
        <v>493</v>
      </c>
      <c r="E19" s="86">
        <v>32877</v>
      </c>
      <c r="F19" s="86">
        <v>37618</v>
      </c>
    </row>
    <row r="20" spans="1:5" ht="12.75">
      <c r="A20" s="81" t="s">
        <v>26</v>
      </c>
      <c r="B20" s="84">
        <v>26597</v>
      </c>
      <c r="D20" s="81" t="s">
        <v>494</v>
      </c>
      <c r="E20" s="84">
        <v>26603</v>
      </c>
    </row>
    <row r="21" spans="4:5" ht="12.75">
      <c r="D21" s="81" t="s">
        <v>495</v>
      </c>
      <c r="E21" s="84">
        <v>27397</v>
      </c>
    </row>
    <row r="22" spans="4:5" ht="12.75">
      <c r="D22" s="81" t="s">
        <v>498</v>
      </c>
      <c r="E22" s="84">
        <v>26604</v>
      </c>
    </row>
    <row r="23" spans="4:5" ht="12.75">
      <c r="D23" s="81" t="s">
        <v>493</v>
      </c>
      <c r="E23" s="84">
        <v>37573</v>
      </c>
    </row>
    <row r="24" spans="1:5" ht="12.75">
      <c r="A24" s="87" t="s">
        <v>28</v>
      </c>
      <c r="B24" s="84">
        <v>28156</v>
      </c>
      <c r="D24" s="81" t="s">
        <v>494</v>
      </c>
      <c r="E24" s="84">
        <v>28162</v>
      </c>
    </row>
    <row r="25" spans="4:5" ht="12.75">
      <c r="D25" s="81" t="s">
        <v>495</v>
      </c>
      <c r="E25" s="84">
        <v>33970</v>
      </c>
    </row>
    <row r="26" spans="1:5" ht="12.75">
      <c r="A26" s="81" t="s">
        <v>30</v>
      </c>
      <c r="B26" s="84">
        <v>34866</v>
      </c>
      <c r="D26" s="81" t="s">
        <v>494</v>
      </c>
      <c r="E26" s="84">
        <v>34870</v>
      </c>
    </row>
    <row r="27" spans="4:5" ht="12.75">
      <c r="D27" s="81" t="s">
        <v>495</v>
      </c>
      <c r="E27" s="84">
        <v>34870</v>
      </c>
    </row>
    <row r="28" spans="4:5" ht="12.75">
      <c r="D28" s="81" t="s">
        <v>493</v>
      </c>
      <c r="E28" s="84">
        <v>34954</v>
      </c>
    </row>
    <row r="29" spans="4:5" ht="12.75">
      <c r="D29" s="81" t="s">
        <v>496</v>
      </c>
      <c r="E29" s="84">
        <v>36175</v>
      </c>
    </row>
    <row r="30" spans="1:5" ht="12.75">
      <c r="A30" s="81" t="s">
        <v>456</v>
      </c>
      <c r="B30" s="84">
        <v>37333</v>
      </c>
      <c r="D30" s="81" t="s">
        <v>494</v>
      </c>
      <c r="E30" s="84">
        <v>37336</v>
      </c>
    </row>
    <row r="31" spans="4:5" ht="12.75">
      <c r="D31" s="81" t="s">
        <v>495</v>
      </c>
      <c r="E31" s="84">
        <v>37342</v>
      </c>
    </row>
    <row r="32" spans="4:5" ht="12.75">
      <c r="D32" s="81" t="s">
        <v>493</v>
      </c>
      <c r="E32" s="84">
        <v>37342</v>
      </c>
    </row>
    <row r="33" spans="1:5" ht="12.75">
      <c r="A33" s="81" t="s">
        <v>33</v>
      </c>
      <c r="B33" s="84">
        <v>32604</v>
      </c>
      <c r="D33" s="81" t="s">
        <v>494</v>
      </c>
      <c r="E33" s="84">
        <v>32614</v>
      </c>
    </row>
    <row r="34" spans="4:5" ht="12.75">
      <c r="D34" s="81" t="s">
        <v>495</v>
      </c>
      <c r="E34" s="84">
        <v>32614</v>
      </c>
    </row>
    <row r="35" spans="4:5" ht="12.75">
      <c r="D35" s="81" t="s">
        <v>500</v>
      </c>
      <c r="E35" s="84">
        <v>34003</v>
      </c>
    </row>
    <row r="36" spans="4:5" ht="12.75">
      <c r="D36" s="81" t="s">
        <v>498</v>
      </c>
      <c r="E36" s="84">
        <v>32605</v>
      </c>
    </row>
    <row r="37" spans="4:5" ht="12.75">
      <c r="D37" s="81" t="s">
        <v>492</v>
      </c>
      <c r="E37" s="84">
        <v>33126</v>
      </c>
    </row>
    <row r="38" spans="4:5" ht="12.75">
      <c r="D38" s="81" t="s">
        <v>496</v>
      </c>
      <c r="E38" s="84">
        <v>37112</v>
      </c>
    </row>
    <row r="39" spans="1:5" ht="12.75">
      <c r="A39" s="88" t="s">
        <v>127</v>
      </c>
      <c r="B39" s="86">
        <v>36281</v>
      </c>
      <c r="D39" s="81" t="s">
        <v>496</v>
      </c>
      <c r="E39" s="84">
        <v>36310</v>
      </c>
    </row>
    <row r="40" spans="1:5" ht="12.75">
      <c r="A40" s="87" t="s">
        <v>168</v>
      </c>
      <c r="B40" s="84">
        <v>25500</v>
      </c>
      <c r="D40" s="81" t="s">
        <v>493</v>
      </c>
      <c r="E40" s="84">
        <v>31870</v>
      </c>
    </row>
    <row r="41" spans="1:5" ht="12.75">
      <c r="A41" s="87" t="s">
        <v>65</v>
      </c>
      <c r="B41" s="84">
        <v>28192</v>
      </c>
      <c r="D41" s="81" t="s">
        <v>494</v>
      </c>
      <c r="E41" s="84">
        <v>28198</v>
      </c>
    </row>
    <row r="42" spans="4:5" ht="12.75">
      <c r="D42" s="81" t="s">
        <v>495</v>
      </c>
      <c r="E42" s="84">
        <v>28198</v>
      </c>
    </row>
  </sheetData>
  <mergeCells count="4">
    <mergeCell ref="B4:C4"/>
    <mergeCell ref="E4:F4"/>
    <mergeCell ref="A1:F1"/>
    <mergeCell ref="A2:F2"/>
  </mergeCells>
  <printOptions horizontalCentered="1"/>
  <pageMargins left="0.1" right="0.1" top="0.25" bottom="0.4" header="0" footer="0.25"/>
  <pageSetup fitToHeight="1" fitToWidth="1" horizontalDpi="600" verticalDpi="600" orientation="landscape" scale="99" r:id="rId1"/>
  <headerFooter alignWithMargins="0">
    <oddFooter>&amp;C&amp;8For the year of 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32">
      <selection activeCell="D31" sqref="D31"/>
    </sheetView>
  </sheetViews>
  <sheetFormatPr defaultColWidth="9.140625" defaultRowHeight="12.75"/>
  <cols>
    <col min="1" max="1" width="40.00390625" style="81" bestFit="1" customWidth="1"/>
    <col min="2" max="2" width="18.00390625" style="81" customWidth="1"/>
    <col min="3" max="3" width="17.7109375" style="85" bestFit="1" customWidth="1"/>
    <col min="4" max="4" width="25.57421875" style="81" bestFit="1" customWidth="1"/>
    <col min="5" max="6" width="18.00390625" style="81" customWidth="1"/>
    <col min="7" max="16384" width="9.140625" style="81" customWidth="1"/>
  </cols>
  <sheetData>
    <row r="1" spans="1:6" ht="15">
      <c r="A1" s="100" t="s">
        <v>481</v>
      </c>
      <c r="B1" s="100"/>
      <c r="C1" s="100"/>
      <c r="D1" s="100"/>
      <c r="E1" s="100"/>
      <c r="F1" s="100"/>
    </row>
    <row r="2" spans="1:6" ht="12.75">
      <c r="A2" s="101" t="s">
        <v>482</v>
      </c>
      <c r="B2" s="101"/>
      <c r="C2" s="101"/>
      <c r="D2" s="101"/>
      <c r="E2" s="101"/>
      <c r="F2" s="101"/>
    </row>
    <row r="4" spans="2:6" ht="12.75">
      <c r="B4" s="99" t="s">
        <v>483</v>
      </c>
      <c r="C4" s="99"/>
      <c r="E4" s="99" t="s">
        <v>484</v>
      </c>
      <c r="F4" s="99"/>
    </row>
    <row r="5" spans="1:6" s="83" customFormat="1" ht="12.75">
      <c r="A5" s="82" t="s">
        <v>485</v>
      </c>
      <c r="B5" s="82" t="s">
        <v>486</v>
      </c>
      <c r="C5" s="82" t="s">
        <v>487</v>
      </c>
      <c r="D5" s="82" t="s">
        <v>488</v>
      </c>
      <c r="E5" s="82" t="s">
        <v>489</v>
      </c>
      <c r="F5" s="82" t="s">
        <v>490</v>
      </c>
    </row>
    <row r="6" spans="1:5" ht="12.75">
      <c r="A6" s="81" t="s">
        <v>38</v>
      </c>
      <c r="B6" s="84">
        <v>24400</v>
      </c>
      <c r="D6" s="81" t="s">
        <v>494</v>
      </c>
      <c r="E6" s="84">
        <v>24406</v>
      </c>
    </row>
    <row r="7" spans="4:5" ht="12.75">
      <c r="D7" s="81" t="s">
        <v>495</v>
      </c>
      <c r="E7" s="84">
        <v>33970</v>
      </c>
    </row>
    <row r="8" spans="1:5" ht="12.75">
      <c r="A8" s="81" t="s">
        <v>188</v>
      </c>
      <c r="B8" s="84">
        <v>36187</v>
      </c>
      <c r="D8" s="81" t="s">
        <v>494</v>
      </c>
      <c r="E8" s="84">
        <v>36190</v>
      </c>
    </row>
    <row r="9" spans="4:5" ht="12.75">
      <c r="D9" s="81" t="s">
        <v>495</v>
      </c>
      <c r="E9" s="84">
        <v>36190</v>
      </c>
    </row>
    <row r="10" spans="1:5" ht="12.75">
      <c r="A10" s="81" t="s">
        <v>129</v>
      </c>
      <c r="B10" s="84">
        <v>36130</v>
      </c>
      <c r="D10" s="81" t="s">
        <v>496</v>
      </c>
      <c r="E10" s="84">
        <v>36133</v>
      </c>
    </row>
    <row r="11" spans="1:6" ht="12.75">
      <c r="A11" s="88" t="s">
        <v>42</v>
      </c>
      <c r="B11" s="86">
        <v>32567</v>
      </c>
      <c r="C11" s="86">
        <v>37621.99998842592</v>
      </c>
      <c r="D11" s="88" t="s">
        <v>501</v>
      </c>
      <c r="E11" s="86">
        <v>32572</v>
      </c>
      <c r="F11" s="86">
        <v>37618.99998842592</v>
      </c>
    </row>
    <row r="12" spans="1:6" ht="12.75">
      <c r="A12" s="88"/>
      <c r="B12" s="85"/>
      <c r="C12" s="86"/>
      <c r="D12" s="88" t="s">
        <v>502</v>
      </c>
      <c r="E12" s="86">
        <v>32572</v>
      </c>
      <c r="F12" s="86">
        <v>37618.99998842592</v>
      </c>
    </row>
    <row r="13" spans="1:5" ht="12.75">
      <c r="A13" s="87" t="s">
        <v>46</v>
      </c>
      <c r="B13" s="84">
        <v>33238</v>
      </c>
      <c r="D13" s="81" t="s">
        <v>494</v>
      </c>
      <c r="E13" s="84">
        <v>33244</v>
      </c>
    </row>
    <row r="14" spans="4:5" ht="12.75">
      <c r="D14" s="81" t="s">
        <v>495</v>
      </c>
      <c r="E14" s="84">
        <v>33244</v>
      </c>
    </row>
    <row r="15" spans="4:5" ht="12.75">
      <c r="D15" s="81" t="s">
        <v>496</v>
      </c>
      <c r="E15" s="84">
        <v>36831</v>
      </c>
    </row>
    <row r="16" spans="1:6" ht="12.75">
      <c r="A16" s="88" t="s">
        <v>215</v>
      </c>
      <c r="B16" s="86">
        <v>26362</v>
      </c>
      <c r="C16" s="86">
        <v>37621.99998842592</v>
      </c>
      <c r="D16" s="88" t="s">
        <v>501</v>
      </c>
      <c r="E16" s="86">
        <v>26368</v>
      </c>
      <c r="F16" s="86">
        <v>37618.99998842592</v>
      </c>
    </row>
    <row r="17" spans="1:6" ht="12.75">
      <c r="A17" s="88"/>
      <c r="B17" s="85"/>
      <c r="C17" s="86"/>
      <c r="D17" s="88" t="s">
        <v>502</v>
      </c>
      <c r="E17" s="86">
        <v>34336</v>
      </c>
      <c r="F17" s="86">
        <v>37618.99998842592</v>
      </c>
    </row>
    <row r="18" spans="1:5" ht="12.75">
      <c r="A18" s="81" t="s">
        <v>271</v>
      </c>
      <c r="B18" s="84">
        <v>31096</v>
      </c>
      <c r="D18" s="81" t="s">
        <v>494</v>
      </c>
      <c r="E18" s="84">
        <v>31102</v>
      </c>
    </row>
    <row r="19" spans="4:5" ht="12.75">
      <c r="D19" s="81" t="s">
        <v>495</v>
      </c>
      <c r="E19" s="84">
        <v>31102</v>
      </c>
    </row>
    <row r="20" spans="4:5" ht="12.75">
      <c r="D20" s="81" t="s">
        <v>493</v>
      </c>
      <c r="E20" s="84">
        <v>36325</v>
      </c>
    </row>
    <row r="21" spans="1:5" ht="12.75">
      <c r="A21" s="87" t="s">
        <v>144</v>
      </c>
      <c r="B21" s="84">
        <v>32605</v>
      </c>
      <c r="D21" s="81" t="s">
        <v>498</v>
      </c>
      <c r="E21" s="84">
        <v>32650</v>
      </c>
    </row>
    <row r="22" spans="4:5" ht="12.75">
      <c r="D22" s="81" t="s">
        <v>496</v>
      </c>
      <c r="E22" s="84">
        <v>36130</v>
      </c>
    </row>
    <row r="23" spans="1:5" ht="12.75">
      <c r="A23" s="81" t="s">
        <v>118</v>
      </c>
      <c r="B23" s="84">
        <v>33537</v>
      </c>
      <c r="D23" s="81" t="s">
        <v>493</v>
      </c>
      <c r="E23" s="84">
        <v>33543</v>
      </c>
    </row>
    <row r="24" spans="1:5" ht="12.75">
      <c r="A24" s="81" t="s">
        <v>51</v>
      </c>
      <c r="B24" s="84">
        <v>30834</v>
      </c>
      <c r="D24" s="81" t="s">
        <v>494</v>
      </c>
      <c r="E24" s="84">
        <v>30844</v>
      </c>
    </row>
    <row r="25" spans="4:5" ht="12.75">
      <c r="D25" s="81" t="s">
        <v>495</v>
      </c>
      <c r="E25" s="84">
        <v>32164</v>
      </c>
    </row>
    <row r="26" spans="1:5" ht="12.75">
      <c r="A26" s="87" t="s">
        <v>158</v>
      </c>
      <c r="B26" s="84">
        <v>30529</v>
      </c>
      <c r="D26" s="81" t="s">
        <v>498</v>
      </c>
      <c r="E26" s="84">
        <v>33420</v>
      </c>
    </row>
    <row r="27" spans="4:5" ht="12.75">
      <c r="D27" s="81" t="s">
        <v>491</v>
      </c>
      <c r="E27" s="84">
        <v>32632</v>
      </c>
    </row>
    <row r="28" spans="4:5" ht="12.75">
      <c r="D28" s="81" t="s">
        <v>496</v>
      </c>
      <c r="E28" s="84">
        <v>36160</v>
      </c>
    </row>
    <row r="29" spans="1:5" ht="12.75">
      <c r="A29" s="81" t="s">
        <v>399</v>
      </c>
      <c r="B29" s="84">
        <v>37246</v>
      </c>
      <c r="D29" s="81" t="s">
        <v>496</v>
      </c>
      <c r="E29" s="84">
        <v>37264</v>
      </c>
    </row>
    <row r="30" spans="1:5" ht="12.75">
      <c r="A30" s="81" t="s">
        <v>457</v>
      </c>
      <c r="B30" s="84">
        <v>37517</v>
      </c>
      <c r="D30" s="81" t="s">
        <v>494</v>
      </c>
      <c r="E30" s="84">
        <v>37546</v>
      </c>
    </row>
    <row r="31" spans="4:5" ht="12.75">
      <c r="D31" s="81" t="s">
        <v>498</v>
      </c>
      <c r="E31" s="84">
        <v>37517</v>
      </c>
    </row>
    <row r="32" spans="4:5" ht="12.75">
      <c r="D32" s="81" t="s">
        <v>492</v>
      </c>
      <c r="E32" s="84">
        <v>37517</v>
      </c>
    </row>
    <row r="33" spans="1:6" ht="12.75">
      <c r="A33" s="81" t="s">
        <v>503</v>
      </c>
      <c r="B33" s="84">
        <v>29050</v>
      </c>
      <c r="D33" s="81" t="s">
        <v>491</v>
      </c>
      <c r="E33" s="84">
        <v>29056</v>
      </c>
      <c r="F33" s="84"/>
    </row>
    <row r="34" spans="4:5" ht="12.75">
      <c r="D34" s="81" t="s">
        <v>496</v>
      </c>
      <c r="E34" s="84">
        <v>37320</v>
      </c>
    </row>
    <row r="35" spans="1:5" ht="12.75">
      <c r="A35" s="87" t="s">
        <v>189</v>
      </c>
      <c r="B35" s="84">
        <v>24484</v>
      </c>
      <c r="D35" s="81" t="s">
        <v>494</v>
      </c>
      <c r="E35" s="84">
        <v>24490</v>
      </c>
    </row>
    <row r="36" spans="4:5" ht="12.75">
      <c r="D36" s="81" t="s">
        <v>495</v>
      </c>
      <c r="E36" s="84">
        <v>27034</v>
      </c>
    </row>
  </sheetData>
  <mergeCells count="4">
    <mergeCell ref="B4:C4"/>
    <mergeCell ref="E4:F4"/>
    <mergeCell ref="A1:F1"/>
    <mergeCell ref="A2:F2"/>
  </mergeCells>
  <printOptions horizontalCentered="1"/>
  <pageMargins left="0.1" right="0.1" top="0.25" bottom="0.4" header="0" footer="0.25"/>
  <pageSetup fitToHeight="1" fitToWidth="1" horizontalDpi="600" verticalDpi="600" orientation="landscape" r:id="rId1"/>
  <headerFooter alignWithMargins="0">
    <oddFooter>&amp;C&amp;8For the year of 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B26">
      <selection activeCell="D31" sqref="D31"/>
    </sheetView>
  </sheetViews>
  <sheetFormatPr defaultColWidth="9.140625" defaultRowHeight="12.75"/>
  <cols>
    <col min="1" max="1" width="40.00390625" style="81" bestFit="1" customWidth="1"/>
    <col min="2" max="2" width="18.00390625" style="81" customWidth="1"/>
    <col min="3" max="3" width="17.7109375" style="85" bestFit="1" customWidth="1"/>
    <col min="4" max="4" width="25.57421875" style="81" bestFit="1" customWidth="1"/>
    <col min="5" max="6" width="18.00390625" style="81" customWidth="1"/>
    <col min="7" max="16384" width="9.140625" style="81" customWidth="1"/>
  </cols>
  <sheetData>
    <row r="1" spans="1:6" ht="15">
      <c r="A1" s="100" t="s">
        <v>481</v>
      </c>
      <c r="B1" s="100"/>
      <c r="C1" s="100"/>
      <c r="D1" s="100"/>
      <c r="E1" s="100"/>
      <c r="F1" s="100"/>
    </row>
    <row r="2" spans="1:6" ht="12.75">
      <c r="A2" s="101" t="s">
        <v>482</v>
      </c>
      <c r="B2" s="101"/>
      <c r="C2" s="101"/>
      <c r="D2" s="101"/>
      <c r="E2" s="101"/>
      <c r="F2" s="101"/>
    </row>
    <row r="4" spans="2:6" ht="12.75">
      <c r="B4" s="99" t="s">
        <v>483</v>
      </c>
      <c r="C4" s="99"/>
      <c r="E4" s="99" t="s">
        <v>484</v>
      </c>
      <c r="F4" s="99"/>
    </row>
    <row r="5" spans="1:6" s="83" customFormat="1" ht="12.75">
      <c r="A5" s="82" t="s">
        <v>485</v>
      </c>
      <c r="B5" s="82" t="s">
        <v>486</v>
      </c>
      <c r="C5" s="82" t="s">
        <v>487</v>
      </c>
      <c r="D5" s="82" t="s">
        <v>488</v>
      </c>
      <c r="E5" s="82" t="s">
        <v>489</v>
      </c>
      <c r="F5" s="82" t="s">
        <v>490</v>
      </c>
    </row>
    <row r="6" spans="1:5" ht="12.75">
      <c r="A6" s="81" t="s">
        <v>185</v>
      </c>
      <c r="B6" s="84">
        <v>29314</v>
      </c>
      <c r="D6" s="81" t="s">
        <v>494</v>
      </c>
      <c r="E6" s="84">
        <v>31835</v>
      </c>
    </row>
    <row r="7" spans="4:5" ht="12.75">
      <c r="D7" s="81" t="s">
        <v>495</v>
      </c>
      <c r="E7" s="84">
        <v>31835</v>
      </c>
    </row>
    <row r="8" spans="4:5" ht="12.75">
      <c r="D8" s="81" t="s">
        <v>498</v>
      </c>
      <c r="E8" s="84">
        <v>32353</v>
      </c>
    </row>
    <row r="9" spans="4:5" ht="12.75">
      <c r="D9" s="81" t="s">
        <v>492</v>
      </c>
      <c r="E9" s="84">
        <v>32933</v>
      </c>
    </row>
    <row r="10" spans="4:6" ht="12.75">
      <c r="D10" s="81" t="s">
        <v>491</v>
      </c>
      <c r="E10" s="84">
        <v>31783</v>
      </c>
      <c r="F10" s="84"/>
    </row>
    <row r="11" spans="4:5" ht="12.75">
      <c r="D11" s="81" t="s">
        <v>493</v>
      </c>
      <c r="E11" s="84">
        <v>31972</v>
      </c>
    </row>
    <row r="12" spans="4:5" ht="12.75">
      <c r="D12" s="81" t="s">
        <v>496</v>
      </c>
      <c r="E12" s="84">
        <v>36100</v>
      </c>
    </row>
    <row r="13" spans="1:6" s="88" customFormat="1" ht="12.75">
      <c r="A13" s="88" t="s">
        <v>186</v>
      </c>
      <c r="B13" s="86">
        <v>29434</v>
      </c>
      <c r="C13" s="86">
        <v>37530</v>
      </c>
      <c r="D13" s="88" t="s">
        <v>501</v>
      </c>
      <c r="E13" s="86">
        <v>29440</v>
      </c>
      <c r="F13" s="86">
        <v>37528</v>
      </c>
    </row>
    <row r="14" spans="2:6" s="88" customFormat="1" ht="12.75">
      <c r="B14" s="85"/>
      <c r="C14" s="85"/>
      <c r="D14" s="88" t="s">
        <v>502</v>
      </c>
      <c r="E14" s="86">
        <v>31468</v>
      </c>
      <c r="F14" s="86">
        <v>37528</v>
      </c>
    </row>
    <row r="15" spans="1:5" ht="12.75">
      <c r="A15" s="81" t="s">
        <v>119</v>
      </c>
      <c r="B15" s="84">
        <v>33541</v>
      </c>
      <c r="D15" s="81" t="s">
        <v>493</v>
      </c>
      <c r="E15" s="84">
        <v>33546</v>
      </c>
    </row>
    <row r="16" spans="4:5" ht="12.75">
      <c r="D16" s="81" t="s">
        <v>496</v>
      </c>
      <c r="E16" s="84">
        <v>36389</v>
      </c>
    </row>
    <row r="17" spans="1:5" ht="12.75">
      <c r="A17" s="81" t="s">
        <v>121</v>
      </c>
      <c r="B17" s="84">
        <v>36123</v>
      </c>
      <c r="D17" s="81" t="s">
        <v>494</v>
      </c>
      <c r="E17" s="84">
        <v>37150</v>
      </c>
    </row>
    <row r="18" spans="4:5" ht="12.75">
      <c r="D18" s="81" t="s">
        <v>495</v>
      </c>
      <c r="E18" s="84">
        <v>37150</v>
      </c>
    </row>
    <row r="19" spans="4:5" ht="12.75">
      <c r="D19" s="81" t="s">
        <v>493</v>
      </c>
      <c r="E19" s="84">
        <v>36166</v>
      </c>
    </row>
    <row r="20" spans="4:5" ht="12.75">
      <c r="D20" s="81" t="s">
        <v>496</v>
      </c>
      <c r="E20" s="84">
        <v>36125</v>
      </c>
    </row>
    <row r="21" spans="1:5" ht="12.75">
      <c r="A21" s="81" t="s">
        <v>504</v>
      </c>
      <c r="B21" s="84">
        <v>36167</v>
      </c>
      <c r="D21" s="81" t="s">
        <v>500</v>
      </c>
      <c r="E21" s="84">
        <v>36168</v>
      </c>
    </row>
    <row r="22" spans="1:5" ht="12.75">
      <c r="A22" s="81" t="s">
        <v>209</v>
      </c>
      <c r="B22" s="84">
        <v>36521</v>
      </c>
      <c r="D22" s="81" t="s">
        <v>494</v>
      </c>
      <c r="E22" s="84">
        <v>36525</v>
      </c>
    </row>
    <row r="23" spans="4:5" ht="12.75">
      <c r="D23" s="81" t="s">
        <v>495</v>
      </c>
      <c r="E23" s="84">
        <v>36525</v>
      </c>
    </row>
    <row r="24" spans="4:5" ht="12.75">
      <c r="D24" s="81" t="s">
        <v>498</v>
      </c>
      <c r="E24" s="84">
        <v>36542</v>
      </c>
    </row>
    <row r="25" spans="4:5" ht="12.75">
      <c r="D25" s="81" t="s">
        <v>492</v>
      </c>
      <c r="E25" s="84">
        <v>36542</v>
      </c>
    </row>
    <row r="26" spans="4:5" ht="12.75">
      <c r="D26" s="81" t="s">
        <v>491</v>
      </c>
      <c r="E26" s="84">
        <v>36544</v>
      </c>
    </row>
    <row r="27" spans="1:6" ht="12.75">
      <c r="A27" s="87" t="s">
        <v>458</v>
      </c>
      <c r="B27" s="84">
        <v>21551</v>
      </c>
      <c r="D27" s="81" t="s">
        <v>491</v>
      </c>
      <c r="E27" s="84">
        <v>28977</v>
      </c>
      <c r="F27" s="84"/>
    </row>
    <row r="28" spans="1:5" ht="12.75">
      <c r="A28" s="87" t="s">
        <v>122</v>
      </c>
      <c r="B28" s="84">
        <v>25441</v>
      </c>
      <c r="D28" s="81" t="s">
        <v>498</v>
      </c>
      <c r="E28" s="84">
        <v>26654</v>
      </c>
    </row>
    <row r="29" spans="4:5" ht="12.75">
      <c r="D29" s="81" t="s">
        <v>493</v>
      </c>
      <c r="E29" s="84">
        <v>31870</v>
      </c>
    </row>
    <row r="30" spans="1:5" ht="12.75">
      <c r="A30" s="81" t="s">
        <v>58</v>
      </c>
      <c r="B30" s="84">
        <v>23740</v>
      </c>
      <c r="D30" s="81" t="s">
        <v>494</v>
      </c>
      <c r="E30" s="84">
        <v>24111</v>
      </c>
    </row>
    <row r="31" spans="4:5" ht="12.75">
      <c r="D31" s="81" t="s">
        <v>495</v>
      </c>
      <c r="E31" s="84">
        <v>33970</v>
      </c>
    </row>
    <row r="32" spans="4:5" ht="12.75">
      <c r="D32" s="81" t="s">
        <v>493</v>
      </c>
      <c r="E32" s="84">
        <v>33964</v>
      </c>
    </row>
    <row r="33" spans="1:6" ht="12.75">
      <c r="A33" s="81" t="s">
        <v>161</v>
      </c>
      <c r="B33" s="84">
        <v>32967</v>
      </c>
      <c r="D33" s="81" t="s">
        <v>491</v>
      </c>
      <c r="E33" s="84">
        <v>32973</v>
      </c>
      <c r="F33" s="84"/>
    </row>
    <row r="34" spans="1:5" ht="12.75">
      <c r="A34" s="81" t="s">
        <v>174</v>
      </c>
      <c r="B34" s="84">
        <v>36109</v>
      </c>
      <c r="D34" s="81" t="s">
        <v>496</v>
      </c>
      <c r="E34" s="84">
        <v>36112</v>
      </c>
    </row>
    <row r="35" spans="1:5" ht="12.75">
      <c r="A35" s="81" t="s">
        <v>463</v>
      </c>
      <c r="B35" s="84">
        <v>25204</v>
      </c>
      <c r="D35" s="81" t="s">
        <v>494</v>
      </c>
      <c r="E35" s="84">
        <v>37258</v>
      </c>
    </row>
    <row r="36" spans="4:5" ht="12.75">
      <c r="D36" s="81" t="s">
        <v>495</v>
      </c>
      <c r="E36" s="84">
        <v>37258</v>
      </c>
    </row>
    <row r="37" spans="1:6" ht="12.75">
      <c r="A37" s="81" t="s">
        <v>111</v>
      </c>
      <c r="B37" s="84">
        <v>30548</v>
      </c>
      <c r="D37" s="81" t="s">
        <v>491</v>
      </c>
      <c r="E37" s="84">
        <v>30554</v>
      </c>
      <c r="F37" s="84"/>
    </row>
    <row r="38" spans="1:6" ht="12.75">
      <c r="A38" s="81" t="s">
        <v>113</v>
      </c>
      <c r="B38" s="84">
        <v>33351</v>
      </c>
      <c r="D38" s="81" t="s">
        <v>491</v>
      </c>
      <c r="E38" s="84">
        <v>33354</v>
      </c>
      <c r="F38" s="84"/>
    </row>
    <row r="39" spans="1:5" ht="12.75">
      <c r="A39" s="81" t="s">
        <v>64</v>
      </c>
      <c r="B39" s="84">
        <v>27375</v>
      </c>
      <c r="D39" s="81" t="s">
        <v>494</v>
      </c>
      <c r="E39" s="84">
        <v>27381</v>
      </c>
    </row>
    <row r="40" spans="4:5" ht="12.75">
      <c r="D40" s="81" t="s">
        <v>495</v>
      </c>
      <c r="E40" s="84">
        <v>28300</v>
      </c>
    </row>
    <row r="41" spans="4:5" ht="12.75">
      <c r="D41" s="81" t="s">
        <v>493</v>
      </c>
      <c r="E41" s="84">
        <v>32998</v>
      </c>
    </row>
    <row r="42" spans="1:6" ht="12.75">
      <c r="A42" s="81" t="s">
        <v>162</v>
      </c>
      <c r="B42" s="84">
        <v>34058</v>
      </c>
      <c r="D42" s="81" t="s">
        <v>491</v>
      </c>
      <c r="E42" s="84">
        <v>34059</v>
      </c>
      <c r="F42" s="84"/>
    </row>
    <row r="44" spans="1:5" ht="12.75">
      <c r="A44" s="81" t="s">
        <v>512</v>
      </c>
      <c r="B44" s="83">
        <v>64</v>
      </c>
      <c r="E44" s="83">
        <v>142</v>
      </c>
    </row>
  </sheetData>
  <mergeCells count="4">
    <mergeCell ref="B4:C4"/>
    <mergeCell ref="E4:F4"/>
    <mergeCell ref="A1:F1"/>
    <mergeCell ref="A2:F2"/>
  </mergeCells>
  <printOptions horizontalCentered="1"/>
  <pageMargins left="0.1" right="0.1" top="0.25" bottom="0.4" header="0" footer="0.25"/>
  <pageSetup fitToHeight="1" fitToWidth="1" horizontalDpi="600" verticalDpi="600" orientation="landscape" scale="95" r:id="rId1"/>
  <headerFooter alignWithMargins="0">
    <oddFooter>&amp;C&amp;8For the year of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5">
      <selection activeCell="D31" sqref="D31"/>
    </sheetView>
  </sheetViews>
  <sheetFormatPr defaultColWidth="9.140625" defaultRowHeight="12.75"/>
  <cols>
    <col min="1" max="1" width="38.28125" style="6" customWidth="1"/>
    <col min="2" max="3" width="7.8515625" style="6" bestFit="1" customWidth="1"/>
    <col min="4" max="4" width="6.57421875" style="6" bestFit="1" customWidth="1"/>
    <col min="5" max="6" width="6.8515625" style="6" bestFit="1" customWidth="1"/>
    <col min="7" max="7" width="6.57421875" style="6" bestFit="1" customWidth="1"/>
    <col min="8" max="8" width="9.7109375" style="13" bestFit="1" customWidth="1"/>
    <col min="9" max="9" width="11.57421875" style="21" bestFit="1" customWidth="1"/>
    <col min="10" max="10" width="7.421875" style="6" bestFit="1" customWidth="1"/>
    <col min="11" max="11" width="9.7109375" style="6" bestFit="1" customWidth="1"/>
    <col min="12" max="12" width="17.421875" style="6" bestFit="1" customWidth="1"/>
    <col min="13" max="13" width="29.140625" style="6" bestFit="1" customWidth="1"/>
    <col min="14" max="16384" width="9.140625" style="6" customWidth="1"/>
  </cols>
  <sheetData>
    <row r="1" spans="1:13" ht="15">
      <c r="A1" s="97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469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2.75">
      <c r="A3" s="98" t="s">
        <v>68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5" spans="1:13" ht="12.75">
      <c r="A5" s="32"/>
      <c r="B5" s="28" t="s">
        <v>183</v>
      </c>
      <c r="C5" s="103" t="s">
        <v>62</v>
      </c>
      <c r="D5" s="104"/>
      <c r="E5" s="103"/>
      <c r="F5" s="103"/>
      <c r="G5" s="103" t="s">
        <v>178</v>
      </c>
      <c r="H5" s="103"/>
      <c r="I5" s="29" t="s">
        <v>293</v>
      </c>
      <c r="J5" s="29" t="s">
        <v>299</v>
      </c>
      <c r="K5" s="29" t="s">
        <v>297</v>
      </c>
      <c r="L5" s="29" t="s">
        <v>295</v>
      </c>
      <c r="M5" s="29" t="s">
        <v>302</v>
      </c>
    </row>
    <row r="6" spans="1:13" ht="12.75">
      <c r="A6" s="30" t="s">
        <v>63</v>
      </c>
      <c r="B6" s="28" t="s">
        <v>191</v>
      </c>
      <c r="C6" s="28" t="s">
        <v>179</v>
      </c>
      <c r="D6" s="28" t="s">
        <v>180</v>
      </c>
      <c r="E6" s="28" t="s">
        <v>181</v>
      </c>
      <c r="F6" s="28" t="s">
        <v>182</v>
      </c>
      <c r="G6" s="28" t="s">
        <v>151</v>
      </c>
      <c r="H6" s="39" t="s">
        <v>192</v>
      </c>
      <c r="I6" s="29" t="s">
        <v>294</v>
      </c>
      <c r="J6" s="29" t="s">
        <v>300</v>
      </c>
      <c r="K6" s="29" t="s">
        <v>298</v>
      </c>
      <c r="L6" s="29" t="s">
        <v>296</v>
      </c>
      <c r="M6" s="29" t="s">
        <v>303</v>
      </c>
    </row>
    <row r="7" spans="1:13" ht="12.75">
      <c r="A7" s="8" t="s">
        <v>8</v>
      </c>
      <c r="B7" s="24">
        <v>33.8</v>
      </c>
      <c r="C7" s="24">
        <v>95</v>
      </c>
      <c r="D7" s="24">
        <v>95</v>
      </c>
      <c r="E7" s="24">
        <v>82</v>
      </c>
      <c r="F7" s="24">
        <v>71</v>
      </c>
      <c r="G7" s="24">
        <v>56</v>
      </c>
      <c r="H7" s="75">
        <f>G7/61</f>
        <v>0.9180327868852459</v>
      </c>
      <c r="I7" s="22" t="s">
        <v>249</v>
      </c>
      <c r="J7" s="24" t="s">
        <v>247</v>
      </c>
      <c r="K7" s="24" t="s">
        <v>248</v>
      </c>
      <c r="L7" s="22" t="s">
        <v>335</v>
      </c>
      <c r="M7" s="22" t="s">
        <v>447</v>
      </c>
    </row>
    <row r="8" spans="1:13" ht="12.75">
      <c r="A8" s="8" t="s">
        <v>11</v>
      </c>
      <c r="B8" s="24">
        <v>22.7</v>
      </c>
      <c r="C8" s="24">
        <v>51</v>
      </c>
      <c r="D8" s="24">
        <v>51</v>
      </c>
      <c r="E8" s="24">
        <v>48</v>
      </c>
      <c r="F8" s="24">
        <v>48</v>
      </c>
      <c r="G8" s="24">
        <v>59</v>
      </c>
      <c r="H8" s="75">
        <f aca="true" t="shared" si="0" ref="H8:H36">G8/61</f>
        <v>0.9672131147540983</v>
      </c>
      <c r="I8" s="22" t="s">
        <v>249</v>
      </c>
      <c r="J8" s="24" t="s">
        <v>247</v>
      </c>
      <c r="K8" s="24" t="s">
        <v>248</v>
      </c>
      <c r="L8" s="22" t="s">
        <v>336</v>
      </c>
      <c r="M8" s="22" t="s">
        <v>447</v>
      </c>
    </row>
    <row r="9" spans="1:13" ht="12.75">
      <c r="A9" s="8" t="s">
        <v>14</v>
      </c>
      <c r="B9" s="24">
        <v>32.1</v>
      </c>
      <c r="C9" s="24">
        <v>66</v>
      </c>
      <c r="D9" s="24">
        <v>65</v>
      </c>
      <c r="E9" s="24">
        <v>61</v>
      </c>
      <c r="F9" s="24">
        <v>61</v>
      </c>
      <c r="G9" s="24">
        <v>59</v>
      </c>
      <c r="H9" s="75">
        <f t="shared" si="0"/>
        <v>0.9672131147540983</v>
      </c>
      <c r="I9" s="22" t="s">
        <v>249</v>
      </c>
      <c r="J9" s="24" t="s">
        <v>337</v>
      </c>
      <c r="K9" s="24" t="s">
        <v>248</v>
      </c>
      <c r="L9" s="22" t="s">
        <v>336</v>
      </c>
      <c r="M9" s="22" t="s">
        <v>301</v>
      </c>
    </row>
    <row r="10" spans="1:13" ht="12.75">
      <c r="A10" s="8" t="s">
        <v>16</v>
      </c>
      <c r="B10" s="24">
        <v>20.6</v>
      </c>
      <c r="C10" s="24">
        <v>61</v>
      </c>
      <c r="D10" s="24">
        <v>53</v>
      </c>
      <c r="E10" s="24">
        <v>50</v>
      </c>
      <c r="F10" s="24">
        <v>47</v>
      </c>
      <c r="G10" s="24">
        <v>57</v>
      </c>
      <c r="H10" s="75">
        <f t="shared" si="0"/>
        <v>0.9344262295081968</v>
      </c>
      <c r="I10" s="22" t="s">
        <v>249</v>
      </c>
      <c r="J10" s="24" t="s">
        <v>337</v>
      </c>
      <c r="K10" s="24" t="s">
        <v>248</v>
      </c>
      <c r="L10" s="22" t="s">
        <v>338</v>
      </c>
      <c r="M10" s="22" t="s">
        <v>446</v>
      </c>
    </row>
    <row r="11" spans="1:13" ht="12.75">
      <c r="A11" s="8" t="s">
        <v>66</v>
      </c>
      <c r="B11" s="24">
        <v>27.9</v>
      </c>
      <c r="C11" s="24">
        <v>68</v>
      </c>
      <c r="D11" s="24">
        <v>61</v>
      </c>
      <c r="E11" s="24">
        <v>51</v>
      </c>
      <c r="F11" s="24">
        <v>50</v>
      </c>
      <c r="G11" s="24">
        <v>58</v>
      </c>
      <c r="H11" s="75">
        <f t="shared" si="0"/>
        <v>0.9508196721311475</v>
      </c>
      <c r="I11" s="22" t="s">
        <v>249</v>
      </c>
      <c r="J11" s="24" t="s">
        <v>337</v>
      </c>
      <c r="K11" s="24" t="s">
        <v>339</v>
      </c>
      <c r="L11" s="22" t="s">
        <v>336</v>
      </c>
      <c r="M11" s="22" t="s">
        <v>448</v>
      </c>
    </row>
    <row r="12" spans="1:13" ht="12.75">
      <c r="A12" s="8" t="s">
        <v>21</v>
      </c>
      <c r="B12" s="24">
        <v>32.5</v>
      </c>
      <c r="C12" s="24">
        <v>69</v>
      </c>
      <c r="D12" s="24">
        <v>68</v>
      </c>
      <c r="E12" s="24">
        <v>65</v>
      </c>
      <c r="F12" s="24">
        <v>65</v>
      </c>
      <c r="G12" s="24">
        <v>55</v>
      </c>
      <c r="H12" s="75">
        <f t="shared" si="0"/>
        <v>0.9016393442622951</v>
      </c>
      <c r="I12" s="22" t="s">
        <v>249</v>
      </c>
      <c r="J12" s="24" t="s">
        <v>247</v>
      </c>
      <c r="K12" s="24" t="s">
        <v>248</v>
      </c>
      <c r="L12" s="22" t="s">
        <v>336</v>
      </c>
      <c r="M12" s="22" t="s">
        <v>447</v>
      </c>
    </row>
    <row r="13" spans="1:13" ht="12.75">
      <c r="A13" s="8" t="s">
        <v>24</v>
      </c>
      <c r="B13" s="24">
        <v>41.8</v>
      </c>
      <c r="C13" s="24">
        <v>117</v>
      </c>
      <c r="D13" s="24">
        <v>101</v>
      </c>
      <c r="E13" s="24">
        <v>93</v>
      </c>
      <c r="F13" s="24">
        <v>82</v>
      </c>
      <c r="G13" s="24">
        <v>60</v>
      </c>
      <c r="H13" s="75">
        <f t="shared" si="0"/>
        <v>0.9836065573770492</v>
      </c>
      <c r="I13" s="22" t="s">
        <v>249</v>
      </c>
      <c r="J13" s="24" t="s">
        <v>337</v>
      </c>
      <c r="K13" s="24" t="s">
        <v>339</v>
      </c>
      <c r="L13" s="22" t="s">
        <v>335</v>
      </c>
      <c r="M13" s="22" t="s">
        <v>301</v>
      </c>
    </row>
    <row r="14" spans="1:13" ht="12.75">
      <c r="A14" s="8" t="s">
        <v>26</v>
      </c>
      <c r="B14" s="24">
        <v>63.4</v>
      </c>
      <c r="C14" s="24">
        <v>175</v>
      </c>
      <c r="D14" s="24">
        <v>155</v>
      </c>
      <c r="E14" s="24">
        <v>153</v>
      </c>
      <c r="F14" s="24">
        <v>147</v>
      </c>
      <c r="G14" s="24">
        <v>60</v>
      </c>
      <c r="H14" s="75">
        <f t="shared" si="0"/>
        <v>0.9836065573770492</v>
      </c>
      <c r="I14" s="22" t="s">
        <v>249</v>
      </c>
      <c r="J14" s="24" t="s">
        <v>337</v>
      </c>
      <c r="K14" s="24" t="s">
        <v>339</v>
      </c>
      <c r="L14" s="22" t="s">
        <v>335</v>
      </c>
      <c r="M14" s="22" t="s">
        <v>301</v>
      </c>
    </row>
    <row r="15" spans="1:13" ht="12.75">
      <c r="A15" s="8" t="s">
        <v>28</v>
      </c>
      <c r="B15" s="24">
        <v>22.4</v>
      </c>
      <c r="C15" s="24">
        <v>63</v>
      </c>
      <c r="D15" s="24">
        <v>46</v>
      </c>
      <c r="E15" s="24">
        <v>41</v>
      </c>
      <c r="F15" s="24">
        <v>40</v>
      </c>
      <c r="G15" s="24">
        <v>58</v>
      </c>
      <c r="H15" s="75">
        <f t="shared" si="0"/>
        <v>0.9508196721311475</v>
      </c>
      <c r="I15" s="22" t="s">
        <v>249</v>
      </c>
      <c r="J15" s="24" t="s">
        <v>247</v>
      </c>
      <c r="K15" s="24" t="s">
        <v>248</v>
      </c>
      <c r="L15" s="22" t="s">
        <v>336</v>
      </c>
      <c r="M15" s="22" t="s">
        <v>447</v>
      </c>
    </row>
    <row r="16" spans="1:13" ht="12.75">
      <c r="A16" s="8" t="s">
        <v>30</v>
      </c>
      <c r="B16" s="24">
        <v>38.3</v>
      </c>
      <c r="C16" s="24">
        <v>105</v>
      </c>
      <c r="D16" s="24">
        <v>105</v>
      </c>
      <c r="E16" s="24">
        <v>99</v>
      </c>
      <c r="F16" s="24">
        <v>90</v>
      </c>
      <c r="G16" s="24">
        <v>60</v>
      </c>
      <c r="H16" s="75">
        <f t="shared" si="0"/>
        <v>0.9836065573770492</v>
      </c>
      <c r="I16" s="22" t="s">
        <v>249</v>
      </c>
      <c r="J16" s="24" t="s">
        <v>247</v>
      </c>
      <c r="K16" s="24" t="s">
        <v>339</v>
      </c>
      <c r="L16" s="22" t="s">
        <v>336</v>
      </c>
      <c r="M16" s="22" t="s">
        <v>301</v>
      </c>
    </row>
    <row r="17" spans="1:13" ht="12.75">
      <c r="A17" s="22" t="s">
        <v>456</v>
      </c>
      <c r="B17" s="24">
        <v>42.6</v>
      </c>
      <c r="C17" s="24">
        <v>123</v>
      </c>
      <c r="D17" s="24">
        <v>91</v>
      </c>
      <c r="E17" s="24">
        <v>89</v>
      </c>
      <c r="F17" s="24">
        <v>85</v>
      </c>
      <c r="G17" s="24">
        <v>42</v>
      </c>
      <c r="H17" s="75">
        <f t="shared" si="0"/>
        <v>0.6885245901639344</v>
      </c>
      <c r="I17" s="22" t="s">
        <v>249</v>
      </c>
      <c r="J17" s="24" t="s">
        <v>337</v>
      </c>
      <c r="K17" s="24" t="s">
        <v>339</v>
      </c>
      <c r="L17" s="22" t="s">
        <v>335</v>
      </c>
      <c r="M17" s="22" t="s">
        <v>249</v>
      </c>
    </row>
    <row r="18" spans="1:13" ht="12.75">
      <c r="A18" s="8" t="s">
        <v>33</v>
      </c>
      <c r="B18" s="24">
        <v>31.2</v>
      </c>
      <c r="C18" s="24">
        <v>87</v>
      </c>
      <c r="D18" s="24">
        <v>77</v>
      </c>
      <c r="E18" s="24">
        <v>73</v>
      </c>
      <c r="F18" s="24">
        <v>64</v>
      </c>
      <c r="G18" s="24">
        <v>58</v>
      </c>
      <c r="H18" s="75">
        <f t="shared" si="0"/>
        <v>0.9508196721311475</v>
      </c>
      <c r="I18" s="22" t="s">
        <v>249</v>
      </c>
      <c r="J18" s="24" t="s">
        <v>247</v>
      </c>
      <c r="K18" s="24" t="s">
        <v>248</v>
      </c>
      <c r="L18" s="22" t="s">
        <v>336</v>
      </c>
      <c r="M18" s="22" t="s">
        <v>444</v>
      </c>
    </row>
    <row r="19" spans="1:13" ht="12.75">
      <c r="A19" s="8" t="s">
        <v>65</v>
      </c>
      <c r="B19" s="24">
        <v>28.6</v>
      </c>
      <c r="C19" s="24">
        <v>75</v>
      </c>
      <c r="D19" s="24">
        <v>71</v>
      </c>
      <c r="E19" s="24">
        <v>70</v>
      </c>
      <c r="F19" s="24">
        <v>66</v>
      </c>
      <c r="G19" s="24">
        <v>60</v>
      </c>
      <c r="H19" s="75">
        <f t="shared" si="0"/>
        <v>0.9836065573770492</v>
      </c>
      <c r="I19" s="22" t="s">
        <v>249</v>
      </c>
      <c r="J19" s="24" t="s">
        <v>247</v>
      </c>
      <c r="K19" s="24" t="s">
        <v>248</v>
      </c>
      <c r="L19" s="22" t="s">
        <v>336</v>
      </c>
      <c r="M19" s="22" t="s">
        <v>249</v>
      </c>
    </row>
    <row r="20" spans="1:13" ht="12.75">
      <c r="A20" s="8" t="s">
        <v>38</v>
      </c>
      <c r="B20" s="24">
        <v>25.9</v>
      </c>
      <c r="C20" s="24">
        <v>66</v>
      </c>
      <c r="D20" s="24">
        <v>58</v>
      </c>
      <c r="E20" s="24">
        <v>57</v>
      </c>
      <c r="F20" s="24">
        <v>54</v>
      </c>
      <c r="G20" s="24">
        <v>54</v>
      </c>
      <c r="H20" s="75">
        <f t="shared" si="0"/>
        <v>0.8852459016393442</v>
      </c>
      <c r="I20" s="22" t="s">
        <v>249</v>
      </c>
      <c r="J20" s="24" t="s">
        <v>247</v>
      </c>
      <c r="K20" s="24" t="s">
        <v>248</v>
      </c>
      <c r="L20" s="22" t="s">
        <v>336</v>
      </c>
      <c r="M20" s="22" t="s">
        <v>447</v>
      </c>
    </row>
    <row r="21" spans="1:13" ht="12.75">
      <c r="A21" s="8" t="s">
        <v>188</v>
      </c>
      <c r="B21" s="24">
        <v>22.8</v>
      </c>
      <c r="C21" s="24">
        <v>60</v>
      </c>
      <c r="D21" s="24">
        <v>55</v>
      </c>
      <c r="E21" s="24">
        <v>48</v>
      </c>
      <c r="F21" s="24">
        <v>46</v>
      </c>
      <c r="G21" s="24">
        <v>49</v>
      </c>
      <c r="H21" s="75">
        <f t="shared" si="0"/>
        <v>0.8032786885245902</v>
      </c>
      <c r="I21" s="22" t="s">
        <v>249</v>
      </c>
      <c r="J21" s="24" t="s">
        <v>337</v>
      </c>
      <c r="K21" s="24" t="s">
        <v>339</v>
      </c>
      <c r="L21" s="22" t="s">
        <v>336</v>
      </c>
      <c r="M21" s="22" t="s">
        <v>448</v>
      </c>
    </row>
    <row r="22" spans="1:13" ht="12.75">
      <c r="A22" s="8" t="s">
        <v>42</v>
      </c>
      <c r="B22" s="24">
        <v>29.5</v>
      </c>
      <c r="C22" s="24">
        <v>80</v>
      </c>
      <c r="D22" s="24">
        <v>68</v>
      </c>
      <c r="E22" s="24">
        <v>60</v>
      </c>
      <c r="F22" s="24">
        <v>59</v>
      </c>
      <c r="G22" s="24">
        <v>52</v>
      </c>
      <c r="H22" s="75">
        <f t="shared" si="0"/>
        <v>0.8524590163934426</v>
      </c>
      <c r="I22" s="22" t="s">
        <v>249</v>
      </c>
      <c r="J22" s="24" t="s">
        <v>340</v>
      </c>
      <c r="K22" s="24" t="s">
        <v>248</v>
      </c>
      <c r="L22" s="22" t="s">
        <v>341</v>
      </c>
      <c r="M22" s="22" t="s">
        <v>448</v>
      </c>
    </row>
    <row r="23" spans="1:13" ht="12.75">
      <c r="A23" s="8" t="s">
        <v>46</v>
      </c>
      <c r="B23" s="24">
        <v>30.5</v>
      </c>
      <c r="C23" s="24">
        <v>72</v>
      </c>
      <c r="D23" s="24">
        <v>70</v>
      </c>
      <c r="E23" s="24">
        <v>65</v>
      </c>
      <c r="F23" s="24">
        <v>58</v>
      </c>
      <c r="G23" s="24">
        <v>58</v>
      </c>
      <c r="H23" s="75">
        <f t="shared" si="0"/>
        <v>0.9508196721311475</v>
      </c>
      <c r="I23" s="22" t="s">
        <v>249</v>
      </c>
      <c r="J23" s="24" t="s">
        <v>247</v>
      </c>
      <c r="K23" s="24" t="s">
        <v>248</v>
      </c>
      <c r="L23" s="22" t="s">
        <v>336</v>
      </c>
      <c r="M23" s="22" t="s">
        <v>447</v>
      </c>
    </row>
    <row r="24" spans="1:13" ht="12.75">
      <c r="A24" s="6" t="s">
        <v>215</v>
      </c>
      <c r="B24" s="24">
        <v>22.1</v>
      </c>
      <c r="C24" s="24">
        <v>51</v>
      </c>
      <c r="D24" s="24">
        <v>50</v>
      </c>
      <c r="E24" s="24">
        <v>48</v>
      </c>
      <c r="F24" s="24">
        <v>47</v>
      </c>
      <c r="G24" s="24">
        <v>57</v>
      </c>
      <c r="H24" s="75">
        <f t="shared" si="0"/>
        <v>0.9344262295081968</v>
      </c>
      <c r="I24" s="22" t="s">
        <v>249</v>
      </c>
      <c r="J24" s="24" t="s">
        <v>247</v>
      </c>
      <c r="K24" s="24" t="s">
        <v>248</v>
      </c>
      <c r="L24" s="22" t="s">
        <v>336</v>
      </c>
      <c r="M24" s="22" t="s">
        <v>447</v>
      </c>
    </row>
    <row r="25" spans="1:13" ht="12.75">
      <c r="A25" s="8" t="s">
        <v>187</v>
      </c>
      <c r="B25" s="24">
        <v>23.5</v>
      </c>
      <c r="C25" s="24">
        <v>57</v>
      </c>
      <c r="D25" s="24">
        <v>54</v>
      </c>
      <c r="E25" s="24">
        <v>47</v>
      </c>
      <c r="F25" s="24">
        <v>47</v>
      </c>
      <c r="G25" s="24">
        <v>59</v>
      </c>
      <c r="H25" s="75">
        <f t="shared" si="0"/>
        <v>0.9672131147540983</v>
      </c>
      <c r="I25" s="22" t="s">
        <v>233</v>
      </c>
      <c r="J25" s="24" t="s">
        <v>340</v>
      </c>
      <c r="K25" s="24" t="s">
        <v>339</v>
      </c>
      <c r="L25" s="22" t="s">
        <v>341</v>
      </c>
      <c r="M25" s="22" t="s">
        <v>448</v>
      </c>
    </row>
    <row r="26" spans="1:13" ht="12.75">
      <c r="A26" s="8" t="s">
        <v>51</v>
      </c>
      <c r="B26" s="24">
        <v>34.5</v>
      </c>
      <c r="C26" s="24">
        <v>78</v>
      </c>
      <c r="D26" s="24">
        <v>67</v>
      </c>
      <c r="E26" s="24">
        <v>66</v>
      </c>
      <c r="F26" s="24">
        <v>66</v>
      </c>
      <c r="G26" s="24">
        <v>59</v>
      </c>
      <c r="H26" s="75">
        <f t="shared" si="0"/>
        <v>0.9672131147540983</v>
      </c>
      <c r="I26" s="22" t="s">
        <v>249</v>
      </c>
      <c r="J26" s="24" t="s">
        <v>247</v>
      </c>
      <c r="K26" s="24" t="s">
        <v>248</v>
      </c>
      <c r="L26" s="22" t="s">
        <v>336</v>
      </c>
      <c r="M26" s="22" t="s">
        <v>447</v>
      </c>
    </row>
    <row r="27" spans="1:13" ht="12.75">
      <c r="A27" s="22" t="s">
        <v>457</v>
      </c>
      <c r="B27" s="24">
        <v>15.7</v>
      </c>
      <c r="C27" s="24">
        <v>25</v>
      </c>
      <c r="D27" s="24">
        <v>21</v>
      </c>
      <c r="E27" s="24">
        <v>21</v>
      </c>
      <c r="F27" s="24">
        <v>19</v>
      </c>
      <c r="G27" s="24">
        <v>13</v>
      </c>
      <c r="H27" s="75">
        <f>G27/13</f>
        <v>1</v>
      </c>
      <c r="I27" s="22" t="s">
        <v>249</v>
      </c>
      <c r="J27" s="24" t="s">
        <v>340</v>
      </c>
      <c r="K27" s="24" t="s">
        <v>248</v>
      </c>
      <c r="L27" s="22" t="s">
        <v>336</v>
      </c>
      <c r="M27" s="57" t="s">
        <v>448</v>
      </c>
    </row>
    <row r="28" spans="1:13" ht="12.75">
      <c r="A28" s="22"/>
      <c r="B28" s="24"/>
      <c r="C28" s="7"/>
      <c r="D28" s="7"/>
      <c r="E28" s="7"/>
      <c r="F28" s="7"/>
      <c r="G28" s="7"/>
      <c r="H28" s="75"/>
      <c r="I28" s="22"/>
      <c r="J28" s="24"/>
      <c r="K28" s="24"/>
      <c r="L28" s="22"/>
      <c r="M28" s="57" t="s">
        <v>444</v>
      </c>
    </row>
    <row r="29" spans="1:13" ht="12.75">
      <c r="A29" s="8" t="s">
        <v>189</v>
      </c>
      <c r="B29" s="24">
        <v>33.3</v>
      </c>
      <c r="C29" s="24">
        <v>77</v>
      </c>
      <c r="D29" s="24">
        <v>70</v>
      </c>
      <c r="E29" s="24">
        <v>68</v>
      </c>
      <c r="F29" s="24">
        <v>67</v>
      </c>
      <c r="G29" s="24">
        <v>61</v>
      </c>
      <c r="H29" s="75">
        <f t="shared" si="0"/>
        <v>1</v>
      </c>
      <c r="I29" s="22" t="s">
        <v>249</v>
      </c>
      <c r="J29" s="24" t="s">
        <v>247</v>
      </c>
      <c r="K29" s="24" t="s">
        <v>248</v>
      </c>
      <c r="L29" s="22" t="s">
        <v>336</v>
      </c>
      <c r="M29" s="22" t="s">
        <v>447</v>
      </c>
    </row>
    <row r="30" spans="1:13" ht="12.75">
      <c r="A30" s="8" t="s">
        <v>185</v>
      </c>
      <c r="B30" s="24">
        <v>26.6</v>
      </c>
      <c r="C30" s="24">
        <v>61</v>
      </c>
      <c r="D30" s="24">
        <v>52</v>
      </c>
      <c r="E30" s="24">
        <v>52</v>
      </c>
      <c r="F30" s="24">
        <v>51</v>
      </c>
      <c r="G30" s="24">
        <v>58</v>
      </c>
      <c r="H30" s="75">
        <f t="shared" si="0"/>
        <v>0.9508196721311475</v>
      </c>
      <c r="I30" s="22" t="s">
        <v>249</v>
      </c>
      <c r="J30" s="24" t="s">
        <v>342</v>
      </c>
      <c r="K30" s="24" t="s">
        <v>248</v>
      </c>
      <c r="L30" s="22" t="s">
        <v>336</v>
      </c>
      <c r="M30" s="22" t="s">
        <v>446</v>
      </c>
    </row>
    <row r="31" spans="1:13" ht="12.75">
      <c r="A31" s="8" t="s">
        <v>186</v>
      </c>
      <c r="B31" s="24">
        <v>41.3</v>
      </c>
      <c r="C31" s="24">
        <v>82</v>
      </c>
      <c r="D31" s="24">
        <v>80</v>
      </c>
      <c r="E31" s="24">
        <v>78</v>
      </c>
      <c r="F31" s="24">
        <v>77</v>
      </c>
      <c r="G31" s="24">
        <v>46</v>
      </c>
      <c r="H31" s="75">
        <f>G31/46</f>
        <v>1</v>
      </c>
      <c r="I31" s="22" t="s">
        <v>249</v>
      </c>
      <c r="J31" s="24" t="s">
        <v>337</v>
      </c>
      <c r="K31" s="24" t="s">
        <v>339</v>
      </c>
      <c r="L31" s="22" t="s">
        <v>336</v>
      </c>
      <c r="M31" s="22" t="s">
        <v>301</v>
      </c>
    </row>
    <row r="32" spans="1:13" ht="12.75">
      <c r="A32" s="6" t="s">
        <v>121</v>
      </c>
      <c r="B32" s="24">
        <v>33.3</v>
      </c>
      <c r="C32" s="24">
        <v>76</v>
      </c>
      <c r="D32" s="24">
        <v>71</v>
      </c>
      <c r="E32" s="24">
        <v>71</v>
      </c>
      <c r="F32" s="24">
        <v>66</v>
      </c>
      <c r="G32" s="24">
        <v>61</v>
      </c>
      <c r="H32" s="75">
        <f t="shared" si="0"/>
        <v>1</v>
      </c>
      <c r="I32" s="22" t="s">
        <v>249</v>
      </c>
      <c r="J32" s="24" t="s">
        <v>337</v>
      </c>
      <c r="K32" s="24" t="s">
        <v>248</v>
      </c>
      <c r="L32" s="22" t="s">
        <v>336</v>
      </c>
      <c r="M32" s="22" t="s">
        <v>447</v>
      </c>
    </row>
    <row r="33" spans="1:13" ht="12.75">
      <c r="A33" s="8" t="s">
        <v>209</v>
      </c>
      <c r="B33" s="24">
        <v>20.2</v>
      </c>
      <c r="C33" s="24">
        <v>46</v>
      </c>
      <c r="D33" s="24">
        <v>43</v>
      </c>
      <c r="E33" s="24">
        <v>42</v>
      </c>
      <c r="F33" s="24">
        <v>41</v>
      </c>
      <c r="G33" s="24">
        <v>61</v>
      </c>
      <c r="H33" s="75">
        <f t="shared" si="0"/>
        <v>1</v>
      </c>
      <c r="I33" s="22" t="s">
        <v>249</v>
      </c>
      <c r="J33" s="24" t="s">
        <v>342</v>
      </c>
      <c r="K33" s="24" t="s">
        <v>250</v>
      </c>
      <c r="L33" s="22" t="s">
        <v>335</v>
      </c>
      <c r="M33" s="22" t="s">
        <v>446</v>
      </c>
    </row>
    <row r="34" spans="1:13" ht="12.75">
      <c r="A34" s="8" t="s">
        <v>58</v>
      </c>
      <c r="B34" s="24">
        <v>30.9</v>
      </c>
      <c r="C34" s="24">
        <v>70</v>
      </c>
      <c r="D34" s="24">
        <v>70</v>
      </c>
      <c r="E34" s="24">
        <v>69</v>
      </c>
      <c r="F34" s="24">
        <v>66</v>
      </c>
      <c r="G34" s="24">
        <v>58</v>
      </c>
      <c r="H34" s="75">
        <f t="shared" si="0"/>
        <v>0.9508196721311475</v>
      </c>
      <c r="I34" s="22" t="s">
        <v>249</v>
      </c>
      <c r="J34" s="24" t="s">
        <v>247</v>
      </c>
      <c r="K34" s="24" t="s">
        <v>248</v>
      </c>
      <c r="L34" s="22" t="s">
        <v>336</v>
      </c>
      <c r="M34" s="22" t="s">
        <v>447</v>
      </c>
    </row>
    <row r="35" spans="1:13" ht="12.75">
      <c r="A35" s="6" t="s">
        <v>463</v>
      </c>
      <c r="B35" s="24">
        <v>29.3</v>
      </c>
      <c r="C35" s="24">
        <v>64</v>
      </c>
      <c r="D35" s="24">
        <v>63</v>
      </c>
      <c r="E35" s="24">
        <v>61</v>
      </c>
      <c r="F35" s="24">
        <v>57</v>
      </c>
      <c r="G35" s="24">
        <v>60</v>
      </c>
      <c r="H35" s="75">
        <f t="shared" si="0"/>
        <v>0.9836065573770492</v>
      </c>
      <c r="I35" s="22" t="s">
        <v>249</v>
      </c>
      <c r="J35" s="24" t="s">
        <v>247</v>
      </c>
      <c r="K35" s="24" t="s">
        <v>248</v>
      </c>
      <c r="L35" s="22" t="s">
        <v>336</v>
      </c>
      <c r="M35" s="22" t="s">
        <v>447</v>
      </c>
    </row>
    <row r="36" spans="1:13" ht="12.75">
      <c r="A36" s="8" t="s">
        <v>64</v>
      </c>
      <c r="B36" s="24">
        <v>40.7</v>
      </c>
      <c r="C36" s="24">
        <v>74</v>
      </c>
      <c r="D36" s="24">
        <v>72</v>
      </c>
      <c r="E36" s="24">
        <v>70</v>
      </c>
      <c r="F36" s="24">
        <v>66</v>
      </c>
      <c r="G36" s="24">
        <v>54</v>
      </c>
      <c r="H36" s="75">
        <f t="shared" si="0"/>
        <v>0.8852459016393442</v>
      </c>
      <c r="I36" s="22" t="s">
        <v>249</v>
      </c>
      <c r="J36" s="24" t="s">
        <v>247</v>
      </c>
      <c r="K36" s="24" t="s">
        <v>248</v>
      </c>
      <c r="L36" s="22" t="s">
        <v>336</v>
      </c>
      <c r="M36" s="22" t="s">
        <v>447</v>
      </c>
    </row>
    <row r="37" spans="1:13" ht="12.75">
      <c r="A37" s="8"/>
      <c r="B37" s="7"/>
      <c r="C37" s="7"/>
      <c r="D37" s="7"/>
      <c r="E37" s="7"/>
      <c r="F37" s="7"/>
      <c r="G37" s="7"/>
      <c r="H37" s="75"/>
      <c r="I37" s="22"/>
      <c r="J37" s="24"/>
      <c r="K37" s="24"/>
      <c r="L37" s="22"/>
      <c r="M37" s="22"/>
    </row>
    <row r="38" spans="1:8" ht="12.75">
      <c r="A38" s="6" t="s">
        <v>244</v>
      </c>
      <c r="B38" s="41">
        <f>AVERAGE(B7:B36)</f>
        <v>30.965517241379306</v>
      </c>
      <c r="C38" s="13"/>
      <c r="D38" s="13"/>
      <c r="E38" s="13"/>
      <c r="F38" s="13"/>
      <c r="G38" s="13">
        <f>AVERAGE(G7:G36)</f>
        <v>55.241379310344826</v>
      </c>
      <c r="H38" s="76">
        <f>SUM(G7:G36)/1706</f>
        <v>0.9390386869871044</v>
      </c>
    </row>
    <row r="39" spans="1:8" ht="12.75">
      <c r="A39" s="6" t="s">
        <v>245</v>
      </c>
      <c r="B39" s="13"/>
      <c r="C39" s="13">
        <f>MAX(C7:F36)</f>
        <v>175</v>
      </c>
      <c r="D39" s="13">
        <v>155</v>
      </c>
      <c r="E39" s="13">
        <v>153</v>
      </c>
      <c r="F39" s="13">
        <v>147</v>
      </c>
      <c r="G39" s="13"/>
      <c r="H39" s="76"/>
    </row>
    <row r="42" spans="1:12" ht="12.75">
      <c r="A42" s="29" t="s">
        <v>260</v>
      </c>
      <c r="B42" s="105" t="s">
        <v>261</v>
      </c>
      <c r="C42" s="105"/>
      <c r="D42" s="105"/>
      <c r="E42" s="105"/>
      <c r="F42" s="105"/>
      <c r="G42" s="105" t="s">
        <v>262</v>
      </c>
      <c r="H42" s="105"/>
      <c r="I42" s="105"/>
      <c r="J42" s="105"/>
      <c r="K42" s="105" t="s">
        <v>263</v>
      </c>
      <c r="L42" s="105"/>
    </row>
    <row r="43" spans="1:12" ht="12.75">
      <c r="A43" s="24" t="s">
        <v>310</v>
      </c>
      <c r="B43" s="102" t="s">
        <v>311</v>
      </c>
      <c r="C43" s="102"/>
      <c r="D43" s="102"/>
      <c r="E43" s="102"/>
      <c r="F43" s="102"/>
      <c r="G43" s="102" t="s">
        <v>312</v>
      </c>
      <c r="H43" s="102"/>
      <c r="I43" s="102"/>
      <c r="J43" s="102"/>
      <c r="K43" s="102" t="s">
        <v>309</v>
      </c>
      <c r="L43" s="102"/>
    </row>
    <row r="45" spans="1:8" ht="12.75">
      <c r="A45" s="8" t="s">
        <v>417</v>
      </c>
      <c r="B45" s="13">
        <f>COUNTA(A7:A36)</f>
        <v>29</v>
      </c>
      <c r="C45" s="13"/>
      <c r="D45" s="13"/>
      <c r="E45" s="13"/>
      <c r="F45" s="13"/>
      <c r="G45" s="13"/>
      <c r="H45" s="76"/>
    </row>
  </sheetData>
  <mergeCells count="11">
    <mergeCell ref="K42:L42"/>
    <mergeCell ref="A1:M1"/>
    <mergeCell ref="A3:M3"/>
    <mergeCell ref="A2:M2"/>
    <mergeCell ref="B43:F43"/>
    <mergeCell ref="G43:J43"/>
    <mergeCell ref="K43:L43"/>
    <mergeCell ref="C5:F5"/>
    <mergeCell ref="G5:H5"/>
    <mergeCell ref="B42:F42"/>
    <mergeCell ref="G42:J42"/>
  </mergeCells>
  <printOptions horizontalCentered="1"/>
  <pageMargins left="0.1" right="0.1" top="0.25" bottom="0.5" header="0" footer="0"/>
  <pageSetup fitToHeight="0" fitToWidth="1" horizontalDpi="600" verticalDpi="600" orientation="landscape" scale="83" r:id="rId1"/>
  <headerFooter alignWithMargins="0">
    <oddFooter>&amp;C&amp;8For the year of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B5">
      <selection activeCell="D31" sqref="D31"/>
    </sheetView>
  </sheetViews>
  <sheetFormatPr defaultColWidth="9.140625" defaultRowHeight="12.75"/>
  <cols>
    <col min="1" max="1" width="38.140625" style="6" customWidth="1"/>
    <col min="2" max="2" width="6.8515625" style="7" bestFit="1" customWidth="1"/>
    <col min="3" max="3" width="8.00390625" style="6" customWidth="1"/>
    <col min="4" max="4" width="6.8515625" style="6" bestFit="1" customWidth="1"/>
    <col min="5" max="5" width="7.140625" style="6" customWidth="1"/>
    <col min="6" max="6" width="6.8515625" style="7" bestFit="1" customWidth="1"/>
    <col min="7" max="7" width="6.8515625" style="6" customWidth="1"/>
    <col min="8" max="8" width="6.8515625" style="6" bestFit="1" customWidth="1"/>
    <col min="9" max="9" width="7.00390625" style="6" customWidth="1"/>
    <col min="10" max="10" width="6.8515625" style="6" bestFit="1" customWidth="1"/>
    <col min="11" max="11" width="11.140625" style="6" bestFit="1" customWidth="1"/>
    <col min="12" max="12" width="7.8515625" style="6" bestFit="1" customWidth="1"/>
    <col min="13" max="13" width="7.421875" style="6" bestFit="1" customWidth="1"/>
    <col min="14" max="14" width="9.7109375" style="6" bestFit="1" customWidth="1"/>
    <col min="15" max="15" width="17.421875" style="6" bestFit="1" customWidth="1"/>
    <col min="16" max="16" width="29.140625" style="6" bestFit="1" customWidth="1"/>
    <col min="17" max="16384" width="9.140625" style="6" customWidth="1"/>
  </cols>
  <sheetData>
    <row r="1" spans="1:16" ht="15">
      <c r="A1" s="106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98" t="s">
        <v>468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2.75">
      <c r="A3" s="98" t="s">
        <v>206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9" ht="12.75">
      <c r="A4" s="74"/>
      <c r="C4" s="74"/>
      <c r="D4" s="74"/>
      <c r="E4" s="74"/>
      <c r="G4" s="74"/>
      <c r="H4" s="74"/>
      <c r="I4" s="74"/>
    </row>
    <row r="5" spans="1:16" ht="12.75">
      <c r="A5" s="40"/>
      <c r="B5" s="107" t="s">
        <v>132</v>
      </c>
      <c r="C5" s="107"/>
      <c r="D5" s="107" t="s">
        <v>133</v>
      </c>
      <c r="E5" s="107"/>
      <c r="F5" s="107" t="s">
        <v>134</v>
      </c>
      <c r="G5" s="107"/>
      <c r="H5" s="107" t="s">
        <v>135</v>
      </c>
      <c r="I5" s="107"/>
      <c r="J5" s="107" t="s">
        <v>178</v>
      </c>
      <c r="K5" s="107"/>
      <c r="L5" s="29" t="s">
        <v>293</v>
      </c>
      <c r="M5" s="29" t="s">
        <v>299</v>
      </c>
      <c r="N5" s="29" t="s">
        <v>297</v>
      </c>
      <c r="O5" s="29" t="s">
        <v>295</v>
      </c>
      <c r="P5" s="29" t="s">
        <v>302</v>
      </c>
    </row>
    <row r="6" spans="1:16" ht="12.75">
      <c r="A6" s="37" t="s">
        <v>63</v>
      </c>
      <c r="B6" s="37" t="s">
        <v>131</v>
      </c>
      <c r="C6" s="37" t="s">
        <v>5</v>
      </c>
      <c r="D6" s="37" t="s">
        <v>131</v>
      </c>
      <c r="E6" s="37" t="s">
        <v>5</v>
      </c>
      <c r="F6" s="37" t="s">
        <v>131</v>
      </c>
      <c r="G6" s="37" t="s">
        <v>5</v>
      </c>
      <c r="H6" s="37" t="s">
        <v>131</v>
      </c>
      <c r="I6" s="37" t="s">
        <v>5</v>
      </c>
      <c r="J6" s="37" t="s">
        <v>131</v>
      </c>
      <c r="K6" s="37" t="s">
        <v>251</v>
      </c>
      <c r="L6" s="29" t="s">
        <v>294</v>
      </c>
      <c r="M6" s="29" t="s">
        <v>300</v>
      </c>
      <c r="N6" s="29" t="s">
        <v>298</v>
      </c>
      <c r="O6" s="29" t="s">
        <v>296</v>
      </c>
      <c r="P6" s="29" t="s">
        <v>303</v>
      </c>
    </row>
    <row r="7" spans="1:16" ht="12.75">
      <c r="A7" s="6" t="s">
        <v>8</v>
      </c>
      <c r="B7" s="24">
        <v>14</v>
      </c>
      <c r="C7" s="67">
        <v>0.001</v>
      </c>
      <c r="D7" s="24">
        <v>15</v>
      </c>
      <c r="E7" s="67">
        <v>0.001</v>
      </c>
      <c r="F7" s="24">
        <v>14</v>
      </c>
      <c r="G7" s="67">
        <v>0.001</v>
      </c>
      <c r="H7" s="24">
        <v>13</v>
      </c>
      <c r="I7" s="67">
        <v>0.0023846153846153804</v>
      </c>
      <c r="J7" s="13">
        <f>SUM(B7,D7,F7,H7)</f>
        <v>56</v>
      </c>
      <c r="K7" s="11">
        <f aca="true" t="shared" si="0" ref="K7:K16">(J7/61)</f>
        <v>0.9180327868852459</v>
      </c>
      <c r="L7" s="22" t="s">
        <v>249</v>
      </c>
      <c r="M7" s="24" t="s">
        <v>247</v>
      </c>
      <c r="N7" s="24" t="s">
        <v>248</v>
      </c>
      <c r="O7" s="22" t="s">
        <v>335</v>
      </c>
      <c r="P7" s="22" t="s">
        <v>249</v>
      </c>
    </row>
    <row r="8" spans="1:16" ht="12.75">
      <c r="A8" s="6" t="s">
        <v>11</v>
      </c>
      <c r="B8" s="24">
        <v>14</v>
      </c>
      <c r="C8" s="67">
        <v>0.00364285714285714</v>
      </c>
      <c r="D8" s="24">
        <v>15</v>
      </c>
      <c r="E8" s="67">
        <v>0.001</v>
      </c>
      <c r="F8" s="24">
        <v>16</v>
      </c>
      <c r="G8" s="67">
        <v>0.001</v>
      </c>
      <c r="H8" s="24">
        <v>14</v>
      </c>
      <c r="I8" s="67">
        <v>0.00428571428571429</v>
      </c>
      <c r="J8" s="13">
        <f aca="true" t="shared" si="1" ref="J8:J34">SUM(B8,D8,F8,H8)</f>
        <v>59</v>
      </c>
      <c r="K8" s="11">
        <f t="shared" si="0"/>
        <v>0.9672131147540983</v>
      </c>
      <c r="L8" s="22" t="s">
        <v>249</v>
      </c>
      <c r="M8" s="24" t="s">
        <v>247</v>
      </c>
      <c r="N8" s="24" t="s">
        <v>248</v>
      </c>
      <c r="O8" s="22" t="s">
        <v>336</v>
      </c>
      <c r="P8" s="22" t="s">
        <v>249</v>
      </c>
    </row>
    <row r="9" spans="1:16" ht="12.75">
      <c r="A9" s="6" t="s">
        <v>14</v>
      </c>
      <c r="B9" s="24">
        <v>15</v>
      </c>
      <c r="C9" s="67">
        <v>0.00413333333333333</v>
      </c>
      <c r="D9" s="24">
        <v>14</v>
      </c>
      <c r="E9" s="67">
        <v>0.0022857142857142902</v>
      </c>
      <c r="F9" s="24">
        <v>16</v>
      </c>
      <c r="G9" s="67">
        <v>0.0045000000000000005</v>
      </c>
      <c r="H9" s="24">
        <v>14</v>
      </c>
      <c r="I9" s="67">
        <v>0.0022857142857142902</v>
      </c>
      <c r="J9" s="13">
        <f t="shared" si="1"/>
        <v>59</v>
      </c>
      <c r="K9" s="11">
        <f t="shared" si="0"/>
        <v>0.9672131147540983</v>
      </c>
      <c r="L9" s="22" t="s">
        <v>246</v>
      </c>
      <c r="M9" s="24" t="s">
        <v>337</v>
      </c>
      <c r="N9" s="24" t="s">
        <v>248</v>
      </c>
      <c r="O9" s="22" t="s">
        <v>336</v>
      </c>
      <c r="P9" s="22" t="s">
        <v>447</v>
      </c>
    </row>
    <row r="10" spans="1:16" ht="12.75">
      <c r="A10" s="6" t="s">
        <v>16</v>
      </c>
      <c r="B10" s="24">
        <v>15</v>
      </c>
      <c r="C10" s="67">
        <v>0.001</v>
      </c>
      <c r="D10" s="24">
        <v>14</v>
      </c>
      <c r="E10" s="67">
        <v>0.001</v>
      </c>
      <c r="F10" s="24">
        <v>16</v>
      </c>
      <c r="G10" s="67">
        <v>0.0021875</v>
      </c>
      <c r="H10" s="24">
        <v>12</v>
      </c>
      <c r="I10" s="67">
        <v>0.0017499999999999998</v>
      </c>
      <c r="J10" s="13">
        <f t="shared" si="1"/>
        <v>57</v>
      </c>
      <c r="K10" s="11">
        <f t="shared" si="0"/>
        <v>0.9344262295081968</v>
      </c>
      <c r="L10" s="22" t="s">
        <v>249</v>
      </c>
      <c r="M10" s="24" t="s">
        <v>247</v>
      </c>
      <c r="N10" s="24" t="s">
        <v>248</v>
      </c>
      <c r="O10" s="22" t="s">
        <v>338</v>
      </c>
      <c r="P10" s="22" t="s">
        <v>249</v>
      </c>
    </row>
    <row r="11" spans="1:16" ht="12.75">
      <c r="A11" s="6" t="s">
        <v>66</v>
      </c>
      <c r="B11" s="24">
        <v>14</v>
      </c>
      <c r="C11" s="67">
        <v>0.00357142857142857</v>
      </c>
      <c r="D11" s="24">
        <v>14</v>
      </c>
      <c r="E11" s="67">
        <v>0.0029285714285714306</v>
      </c>
      <c r="F11" s="24">
        <v>16</v>
      </c>
      <c r="G11" s="67">
        <v>0.00325</v>
      </c>
      <c r="H11" s="24">
        <v>14</v>
      </c>
      <c r="I11" s="67">
        <v>0.005571428571428571</v>
      </c>
      <c r="J11" s="13">
        <f t="shared" si="1"/>
        <v>58</v>
      </c>
      <c r="K11" s="11">
        <f t="shared" si="0"/>
        <v>0.9508196721311475</v>
      </c>
      <c r="L11" s="22" t="s">
        <v>249</v>
      </c>
      <c r="M11" s="24" t="s">
        <v>337</v>
      </c>
      <c r="N11" s="24" t="s">
        <v>339</v>
      </c>
      <c r="O11" s="22" t="s">
        <v>336</v>
      </c>
      <c r="P11" s="22" t="s">
        <v>446</v>
      </c>
    </row>
    <row r="12" spans="1:16" ht="12.75">
      <c r="A12" s="6" t="s">
        <v>268</v>
      </c>
      <c r="B12" s="24">
        <v>13</v>
      </c>
      <c r="C12" s="67">
        <v>0.0016923076923076902</v>
      </c>
      <c r="D12" s="24">
        <v>15</v>
      </c>
      <c r="E12" s="67">
        <v>0.0022666666666666703</v>
      </c>
      <c r="F12" s="24">
        <v>16</v>
      </c>
      <c r="G12" s="67">
        <v>0.0021249999999999997</v>
      </c>
      <c r="H12" s="24">
        <v>11</v>
      </c>
      <c r="I12" s="67">
        <v>0.0018181818181818201</v>
      </c>
      <c r="J12" s="13">
        <f t="shared" si="1"/>
        <v>55</v>
      </c>
      <c r="K12" s="11">
        <f t="shared" si="0"/>
        <v>0.9016393442622951</v>
      </c>
      <c r="L12" s="22" t="s">
        <v>249</v>
      </c>
      <c r="M12" s="24" t="s">
        <v>247</v>
      </c>
      <c r="N12" s="24" t="s">
        <v>248</v>
      </c>
      <c r="O12" s="22" t="s">
        <v>336</v>
      </c>
      <c r="P12" s="22" t="s">
        <v>249</v>
      </c>
    </row>
    <row r="13" spans="1:16" ht="12.75">
      <c r="A13" s="6" t="s">
        <v>24</v>
      </c>
      <c r="B13" s="24">
        <v>15</v>
      </c>
      <c r="C13" s="67">
        <v>0.0028</v>
      </c>
      <c r="D13" s="24">
        <v>15</v>
      </c>
      <c r="E13" s="67">
        <v>0.00593333333333333</v>
      </c>
      <c r="F13" s="24">
        <v>16</v>
      </c>
      <c r="G13" s="67">
        <v>0.011375</v>
      </c>
      <c r="H13" s="24">
        <v>14</v>
      </c>
      <c r="I13" s="67">
        <v>0.00492857142857143</v>
      </c>
      <c r="J13" s="13">
        <f t="shared" si="1"/>
        <v>60</v>
      </c>
      <c r="K13" s="11">
        <f t="shared" si="0"/>
        <v>0.9836065573770492</v>
      </c>
      <c r="L13" s="22" t="s">
        <v>249</v>
      </c>
      <c r="M13" s="24" t="s">
        <v>337</v>
      </c>
      <c r="N13" s="24" t="s">
        <v>339</v>
      </c>
      <c r="O13" s="22" t="s">
        <v>335</v>
      </c>
      <c r="P13" s="22" t="s">
        <v>249</v>
      </c>
    </row>
    <row r="14" spans="1:16" ht="12.75">
      <c r="A14" s="6" t="s">
        <v>26</v>
      </c>
      <c r="B14" s="24">
        <v>15</v>
      </c>
      <c r="C14" s="67">
        <v>0.004066666666666671</v>
      </c>
      <c r="D14" s="24">
        <v>14</v>
      </c>
      <c r="E14" s="67">
        <v>0.00492857142857143</v>
      </c>
      <c r="F14" s="24">
        <v>16</v>
      </c>
      <c r="G14" s="67">
        <v>0.0044375000000000005</v>
      </c>
      <c r="H14" s="24">
        <v>15</v>
      </c>
      <c r="I14" s="67">
        <v>0.00593333333333333</v>
      </c>
      <c r="J14" s="13">
        <f t="shared" si="1"/>
        <v>60</v>
      </c>
      <c r="K14" s="11">
        <f t="shared" si="0"/>
        <v>0.9836065573770492</v>
      </c>
      <c r="L14" s="22" t="s">
        <v>249</v>
      </c>
      <c r="M14" s="24" t="s">
        <v>337</v>
      </c>
      <c r="N14" s="24" t="s">
        <v>339</v>
      </c>
      <c r="O14" s="22" t="s">
        <v>335</v>
      </c>
      <c r="P14" s="22" t="s">
        <v>249</v>
      </c>
    </row>
    <row r="15" spans="1:16" ht="12.75">
      <c r="A15" s="6" t="s">
        <v>28</v>
      </c>
      <c r="B15" s="24">
        <v>14</v>
      </c>
      <c r="C15" s="67">
        <v>0.001</v>
      </c>
      <c r="D15" s="24">
        <v>15</v>
      </c>
      <c r="E15" s="67">
        <v>0.001</v>
      </c>
      <c r="F15" s="24">
        <v>14</v>
      </c>
      <c r="G15" s="67">
        <v>0.00635714285714286</v>
      </c>
      <c r="H15" s="24">
        <v>15</v>
      </c>
      <c r="I15" s="67">
        <v>0.00286666666666667</v>
      </c>
      <c r="J15" s="13">
        <f t="shared" si="1"/>
        <v>58</v>
      </c>
      <c r="K15" s="11">
        <f t="shared" si="0"/>
        <v>0.9508196721311475</v>
      </c>
      <c r="L15" s="22" t="s">
        <v>249</v>
      </c>
      <c r="M15" s="24" t="s">
        <v>247</v>
      </c>
      <c r="N15" s="24" t="s">
        <v>248</v>
      </c>
      <c r="O15" s="22" t="s">
        <v>336</v>
      </c>
      <c r="P15" s="22" t="s">
        <v>249</v>
      </c>
    </row>
    <row r="16" spans="1:16" ht="12.75">
      <c r="A16" s="6" t="s">
        <v>30</v>
      </c>
      <c r="B16" s="24">
        <v>15</v>
      </c>
      <c r="C16" s="67">
        <v>0.006066666666666671</v>
      </c>
      <c r="D16" s="24">
        <v>15</v>
      </c>
      <c r="E16" s="67">
        <v>0.0106</v>
      </c>
      <c r="F16" s="24">
        <v>16</v>
      </c>
      <c r="G16" s="67">
        <v>0.0050625</v>
      </c>
      <c r="H16" s="24">
        <v>14</v>
      </c>
      <c r="I16" s="67">
        <v>0.00635714285714286</v>
      </c>
      <c r="J16" s="13">
        <f t="shared" si="1"/>
        <v>60</v>
      </c>
      <c r="K16" s="11">
        <f t="shared" si="0"/>
        <v>0.9836065573770492</v>
      </c>
      <c r="L16" s="22" t="s">
        <v>246</v>
      </c>
      <c r="M16" s="24" t="s">
        <v>247</v>
      </c>
      <c r="N16" s="24" t="s">
        <v>339</v>
      </c>
      <c r="O16" s="22" t="s">
        <v>336</v>
      </c>
      <c r="P16" s="22" t="s">
        <v>249</v>
      </c>
    </row>
    <row r="17" spans="1:16" ht="12.75">
      <c r="A17" s="22" t="s">
        <v>456</v>
      </c>
      <c r="B17" s="24">
        <v>1</v>
      </c>
      <c r="C17" s="67">
        <v>0.001</v>
      </c>
      <c r="D17" s="24">
        <v>14</v>
      </c>
      <c r="E17" s="67">
        <v>0.00485714285714286</v>
      </c>
      <c r="F17" s="24">
        <v>14</v>
      </c>
      <c r="G17" s="67">
        <v>0.00571428571428571</v>
      </c>
      <c r="H17" s="24">
        <v>13</v>
      </c>
      <c r="I17" s="67">
        <v>0.00453846153846154</v>
      </c>
      <c r="J17" s="13">
        <f t="shared" si="1"/>
        <v>42</v>
      </c>
      <c r="K17" s="11">
        <f>(J17/47)</f>
        <v>0.8936170212765957</v>
      </c>
      <c r="L17" s="22" t="s">
        <v>249</v>
      </c>
      <c r="M17" s="24" t="s">
        <v>337</v>
      </c>
      <c r="N17" s="24" t="s">
        <v>339</v>
      </c>
      <c r="O17" s="22" t="s">
        <v>335</v>
      </c>
      <c r="P17" s="22" t="s">
        <v>249</v>
      </c>
    </row>
    <row r="18" spans="1:16" ht="12.75">
      <c r="A18" s="6" t="s">
        <v>269</v>
      </c>
      <c r="B18" s="24">
        <v>15</v>
      </c>
      <c r="C18" s="67">
        <v>0.01</v>
      </c>
      <c r="D18" s="24">
        <v>14</v>
      </c>
      <c r="E18" s="67">
        <v>0.0029285714285714306</v>
      </c>
      <c r="F18" s="24">
        <v>15</v>
      </c>
      <c r="G18" s="67">
        <v>0.0016</v>
      </c>
      <c r="H18" s="24">
        <v>14</v>
      </c>
      <c r="I18" s="67">
        <v>0.003</v>
      </c>
      <c r="J18" s="13">
        <f t="shared" si="1"/>
        <v>58</v>
      </c>
      <c r="K18" s="11">
        <f aca="true" t="shared" si="2" ref="K18:K28">(J18/61)</f>
        <v>0.9508196721311475</v>
      </c>
      <c r="L18" s="22" t="s">
        <v>246</v>
      </c>
      <c r="M18" s="24" t="s">
        <v>247</v>
      </c>
      <c r="N18" s="24" t="s">
        <v>248</v>
      </c>
      <c r="O18" s="22" t="s">
        <v>336</v>
      </c>
      <c r="P18" s="22" t="s">
        <v>447</v>
      </c>
    </row>
    <row r="19" spans="1:16" ht="12.75">
      <c r="A19" s="6" t="s">
        <v>65</v>
      </c>
      <c r="B19" s="24">
        <v>15</v>
      </c>
      <c r="C19" s="67">
        <v>0.00346666666666667</v>
      </c>
      <c r="D19" s="24">
        <v>15</v>
      </c>
      <c r="E19" s="67">
        <v>0.001</v>
      </c>
      <c r="F19" s="24">
        <v>15</v>
      </c>
      <c r="G19" s="67">
        <v>0.001</v>
      </c>
      <c r="H19" s="24">
        <v>15</v>
      </c>
      <c r="I19" s="67">
        <v>0.001</v>
      </c>
      <c r="J19" s="13">
        <f t="shared" si="1"/>
        <v>60</v>
      </c>
      <c r="K19" s="11">
        <f t="shared" si="2"/>
        <v>0.9836065573770492</v>
      </c>
      <c r="L19" s="22" t="s">
        <v>246</v>
      </c>
      <c r="M19" s="24" t="s">
        <v>247</v>
      </c>
      <c r="N19" s="24" t="s">
        <v>248</v>
      </c>
      <c r="O19" s="22" t="s">
        <v>336</v>
      </c>
      <c r="P19" s="22" t="s">
        <v>448</v>
      </c>
    </row>
    <row r="20" spans="1:16" ht="12.75">
      <c r="A20" s="6" t="s">
        <v>270</v>
      </c>
      <c r="B20" s="24">
        <v>12</v>
      </c>
      <c r="C20" s="67">
        <v>0.00558333333333333</v>
      </c>
      <c r="D20" s="24">
        <v>13</v>
      </c>
      <c r="E20" s="67">
        <v>0.006923076923076921</v>
      </c>
      <c r="F20" s="24">
        <v>16</v>
      </c>
      <c r="G20" s="67">
        <v>0.0021249999999999997</v>
      </c>
      <c r="H20" s="24">
        <v>13</v>
      </c>
      <c r="I20" s="67">
        <v>0.0016923076923076902</v>
      </c>
      <c r="J20" s="13">
        <f t="shared" si="1"/>
        <v>54</v>
      </c>
      <c r="K20" s="11">
        <f t="shared" si="2"/>
        <v>0.8852459016393442</v>
      </c>
      <c r="L20" s="22" t="s">
        <v>249</v>
      </c>
      <c r="M20" s="24" t="s">
        <v>247</v>
      </c>
      <c r="N20" s="24" t="s">
        <v>248</v>
      </c>
      <c r="O20" s="22" t="s">
        <v>336</v>
      </c>
      <c r="P20" s="22" t="s">
        <v>249</v>
      </c>
    </row>
    <row r="21" spans="1:16" ht="12.75">
      <c r="A21" s="6" t="s">
        <v>188</v>
      </c>
      <c r="B21" s="24">
        <v>14</v>
      </c>
      <c r="C21" s="67">
        <v>0.0056428571428571404</v>
      </c>
      <c r="D21" s="24">
        <v>13</v>
      </c>
      <c r="E21" s="67">
        <v>0.015538461538461501</v>
      </c>
      <c r="F21" s="24">
        <v>8</v>
      </c>
      <c r="G21" s="67">
        <v>0.0021249999999999997</v>
      </c>
      <c r="H21" s="24">
        <v>14</v>
      </c>
      <c r="I21" s="67">
        <v>0.0085</v>
      </c>
      <c r="J21" s="13">
        <f t="shared" si="1"/>
        <v>49</v>
      </c>
      <c r="K21" s="11">
        <f t="shared" si="2"/>
        <v>0.8032786885245902</v>
      </c>
      <c r="L21" s="22" t="s">
        <v>249</v>
      </c>
      <c r="M21" s="24" t="s">
        <v>337</v>
      </c>
      <c r="N21" s="24" t="s">
        <v>339</v>
      </c>
      <c r="O21" s="22" t="s">
        <v>336</v>
      </c>
      <c r="P21" s="22" t="s">
        <v>448</v>
      </c>
    </row>
    <row r="22" spans="1:16" ht="12.75">
      <c r="A22" s="6" t="s">
        <v>42</v>
      </c>
      <c r="B22" s="24">
        <v>10</v>
      </c>
      <c r="C22" s="67">
        <v>0.001</v>
      </c>
      <c r="D22" s="24">
        <v>12</v>
      </c>
      <c r="E22" s="67">
        <v>0.0017499999999999998</v>
      </c>
      <c r="F22" s="24">
        <v>16</v>
      </c>
      <c r="G22" s="67">
        <v>0.001</v>
      </c>
      <c r="H22" s="24">
        <v>14</v>
      </c>
      <c r="I22" s="67">
        <v>0.001</v>
      </c>
      <c r="J22" s="13">
        <f t="shared" si="1"/>
        <v>52</v>
      </c>
      <c r="K22" s="11">
        <f t="shared" si="2"/>
        <v>0.8524590163934426</v>
      </c>
      <c r="L22" s="22" t="s">
        <v>249</v>
      </c>
      <c r="M22" s="24" t="s">
        <v>340</v>
      </c>
      <c r="N22" s="24" t="s">
        <v>248</v>
      </c>
      <c r="O22" s="22" t="s">
        <v>341</v>
      </c>
      <c r="P22" s="22" t="s">
        <v>448</v>
      </c>
    </row>
    <row r="23" spans="1:16" ht="12.75">
      <c r="A23" s="6" t="s">
        <v>46</v>
      </c>
      <c r="B23" s="24">
        <v>13</v>
      </c>
      <c r="C23" s="67">
        <v>0.0023846153846153804</v>
      </c>
      <c r="D23" s="24">
        <v>15</v>
      </c>
      <c r="E23" s="67">
        <v>0.001</v>
      </c>
      <c r="F23" s="24">
        <v>16</v>
      </c>
      <c r="G23" s="67">
        <v>0.0015625</v>
      </c>
      <c r="H23" s="24">
        <v>14</v>
      </c>
      <c r="I23" s="67">
        <v>0.0016428571428571401</v>
      </c>
      <c r="J23" s="13">
        <f t="shared" si="1"/>
        <v>58</v>
      </c>
      <c r="K23" s="11">
        <f t="shared" si="2"/>
        <v>0.9508196721311475</v>
      </c>
      <c r="L23" s="22" t="s">
        <v>249</v>
      </c>
      <c r="M23" s="24" t="s">
        <v>247</v>
      </c>
      <c r="N23" s="24" t="s">
        <v>248</v>
      </c>
      <c r="O23" s="22" t="s">
        <v>336</v>
      </c>
      <c r="P23" s="22" t="s">
        <v>249</v>
      </c>
    </row>
    <row r="24" spans="1:16" ht="12.75">
      <c r="A24" s="6" t="s">
        <v>215</v>
      </c>
      <c r="B24" s="24">
        <v>13</v>
      </c>
      <c r="C24" s="67">
        <v>0.0016923076923076902</v>
      </c>
      <c r="D24" s="24">
        <v>14</v>
      </c>
      <c r="E24" s="67">
        <v>0.00592857142857143</v>
      </c>
      <c r="F24" s="24">
        <v>15</v>
      </c>
      <c r="G24" s="67">
        <v>0.001</v>
      </c>
      <c r="H24" s="24">
        <v>15</v>
      </c>
      <c r="I24" s="67">
        <v>0.001</v>
      </c>
      <c r="J24" s="13">
        <f t="shared" si="1"/>
        <v>57</v>
      </c>
      <c r="K24" s="11">
        <f t="shared" si="2"/>
        <v>0.9344262295081968</v>
      </c>
      <c r="L24" s="22" t="s">
        <v>249</v>
      </c>
      <c r="M24" s="24" t="s">
        <v>247</v>
      </c>
      <c r="N24" s="24" t="s">
        <v>248</v>
      </c>
      <c r="O24" s="22" t="s">
        <v>336</v>
      </c>
      <c r="P24" s="22" t="s">
        <v>249</v>
      </c>
    </row>
    <row r="25" spans="1:16" ht="12.75">
      <c r="A25" s="6" t="s">
        <v>271</v>
      </c>
      <c r="B25" s="24">
        <v>15</v>
      </c>
      <c r="C25" s="67">
        <v>0.0022</v>
      </c>
      <c r="D25" s="24">
        <v>15</v>
      </c>
      <c r="E25" s="67">
        <v>0.0022666666666666703</v>
      </c>
      <c r="F25" s="24">
        <v>14</v>
      </c>
      <c r="G25" s="67">
        <v>0.0016428571428571401</v>
      </c>
      <c r="H25" s="24">
        <v>15</v>
      </c>
      <c r="I25" s="67">
        <v>0.0016</v>
      </c>
      <c r="J25" s="13">
        <f t="shared" si="1"/>
        <v>59</v>
      </c>
      <c r="K25" s="11">
        <f t="shared" si="2"/>
        <v>0.9672131147540983</v>
      </c>
      <c r="L25" s="22" t="s">
        <v>249</v>
      </c>
      <c r="M25" s="24" t="s">
        <v>340</v>
      </c>
      <c r="N25" s="24" t="s">
        <v>339</v>
      </c>
      <c r="O25" s="22" t="s">
        <v>341</v>
      </c>
      <c r="P25" s="22" t="s">
        <v>448</v>
      </c>
    </row>
    <row r="26" spans="1:16" ht="12.75">
      <c r="A26" s="8" t="s">
        <v>51</v>
      </c>
      <c r="B26" s="24">
        <v>14</v>
      </c>
      <c r="C26" s="67">
        <v>0.00428571428571429</v>
      </c>
      <c r="D26" s="24">
        <v>15</v>
      </c>
      <c r="E26" s="67">
        <v>0.0046</v>
      </c>
      <c r="F26" s="24">
        <v>16</v>
      </c>
      <c r="G26" s="67">
        <v>0.0050625</v>
      </c>
      <c r="H26" s="24">
        <v>14</v>
      </c>
      <c r="I26" s="67">
        <v>0.0022857142857142902</v>
      </c>
      <c r="J26" s="13">
        <f t="shared" si="1"/>
        <v>59</v>
      </c>
      <c r="K26" s="11">
        <f t="shared" si="2"/>
        <v>0.9672131147540983</v>
      </c>
      <c r="L26" s="22" t="s">
        <v>249</v>
      </c>
      <c r="M26" s="24" t="s">
        <v>247</v>
      </c>
      <c r="N26" s="24" t="s">
        <v>248</v>
      </c>
      <c r="O26" s="22" t="s">
        <v>336</v>
      </c>
      <c r="P26" s="22" t="s">
        <v>447</v>
      </c>
    </row>
    <row r="27" spans="1:16" ht="12.75">
      <c r="A27" s="8" t="s">
        <v>189</v>
      </c>
      <c r="B27" s="24">
        <v>15</v>
      </c>
      <c r="C27" s="67">
        <v>0.0028</v>
      </c>
      <c r="D27" s="24">
        <v>15</v>
      </c>
      <c r="E27" s="67">
        <v>0.001</v>
      </c>
      <c r="F27" s="24">
        <v>16</v>
      </c>
      <c r="G27" s="67">
        <v>0.00325</v>
      </c>
      <c r="H27" s="24">
        <v>15</v>
      </c>
      <c r="I27" s="67">
        <v>0.0034000000000000002</v>
      </c>
      <c r="J27" s="13">
        <f t="shared" si="1"/>
        <v>61</v>
      </c>
      <c r="K27" s="11">
        <f t="shared" si="2"/>
        <v>1</v>
      </c>
      <c r="L27" s="22" t="s">
        <v>246</v>
      </c>
      <c r="M27" s="24" t="s">
        <v>247</v>
      </c>
      <c r="N27" s="24" t="s">
        <v>248</v>
      </c>
      <c r="O27" s="22" t="s">
        <v>336</v>
      </c>
      <c r="P27" s="22" t="s">
        <v>444</v>
      </c>
    </row>
    <row r="28" spans="1:16" ht="12.75">
      <c r="A28" s="6" t="s">
        <v>272</v>
      </c>
      <c r="B28" s="24">
        <v>15</v>
      </c>
      <c r="C28" s="67">
        <v>0.0016</v>
      </c>
      <c r="D28" s="24">
        <v>14</v>
      </c>
      <c r="E28" s="67">
        <v>0.0016428571428571401</v>
      </c>
      <c r="F28" s="24">
        <v>16</v>
      </c>
      <c r="G28" s="67">
        <v>0.0021249999999999997</v>
      </c>
      <c r="H28" s="24">
        <v>13</v>
      </c>
      <c r="I28" s="67">
        <v>0.0016923076923076902</v>
      </c>
      <c r="J28" s="13">
        <f t="shared" si="1"/>
        <v>58</v>
      </c>
      <c r="K28" s="11">
        <f t="shared" si="2"/>
        <v>0.9508196721311475</v>
      </c>
      <c r="L28" s="22" t="s">
        <v>249</v>
      </c>
      <c r="M28" s="24" t="s">
        <v>342</v>
      </c>
      <c r="N28" s="24" t="s">
        <v>248</v>
      </c>
      <c r="O28" s="22" t="s">
        <v>336</v>
      </c>
      <c r="P28" s="22" t="s">
        <v>446</v>
      </c>
    </row>
    <row r="29" spans="1:16" ht="12.75">
      <c r="A29" s="8" t="s">
        <v>186</v>
      </c>
      <c r="B29" s="24">
        <v>15</v>
      </c>
      <c r="C29" s="67">
        <v>0.0046666666666666705</v>
      </c>
      <c r="D29" s="24">
        <v>15</v>
      </c>
      <c r="E29" s="67">
        <v>0.00526666666666667</v>
      </c>
      <c r="F29" s="24">
        <v>16</v>
      </c>
      <c r="G29" s="67">
        <v>0.00275</v>
      </c>
      <c r="H29" s="24"/>
      <c r="I29" s="67"/>
      <c r="J29" s="13">
        <f t="shared" si="1"/>
        <v>46</v>
      </c>
      <c r="K29" s="11">
        <f>(J29/46)</f>
        <v>1</v>
      </c>
      <c r="L29" s="22" t="s">
        <v>249</v>
      </c>
      <c r="M29" s="24" t="s">
        <v>337</v>
      </c>
      <c r="N29" s="24" t="s">
        <v>339</v>
      </c>
      <c r="O29" s="22" t="s">
        <v>336</v>
      </c>
      <c r="P29" s="22" t="s">
        <v>447</v>
      </c>
    </row>
    <row r="30" spans="1:16" ht="12.75">
      <c r="A30" s="6" t="s">
        <v>121</v>
      </c>
      <c r="B30" s="24">
        <v>15</v>
      </c>
      <c r="C30" s="67">
        <v>0.004</v>
      </c>
      <c r="D30" s="24">
        <v>15</v>
      </c>
      <c r="E30" s="67">
        <v>0.0028</v>
      </c>
      <c r="F30" s="24">
        <v>16</v>
      </c>
      <c r="G30" s="67">
        <v>0.00325</v>
      </c>
      <c r="H30" s="24">
        <v>15</v>
      </c>
      <c r="I30" s="67">
        <v>0.0016</v>
      </c>
      <c r="J30" s="13">
        <f t="shared" si="1"/>
        <v>61</v>
      </c>
      <c r="K30" s="11">
        <f>(J30/61)</f>
        <v>1</v>
      </c>
      <c r="L30" s="22" t="s">
        <v>249</v>
      </c>
      <c r="M30" s="24" t="s">
        <v>337</v>
      </c>
      <c r="N30" s="24" t="s">
        <v>248</v>
      </c>
      <c r="O30" s="22" t="s">
        <v>336</v>
      </c>
      <c r="P30" s="22" t="s">
        <v>447</v>
      </c>
    </row>
    <row r="31" spans="1:16" ht="12.75">
      <c r="A31" s="8" t="s">
        <v>209</v>
      </c>
      <c r="B31" s="24">
        <v>15</v>
      </c>
      <c r="C31" s="67">
        <v>0.001</v>
      </c>
      <c r="D31" s="24">
        <v>15</v>
      </c>
      <c r="E31" s="67">
        <v>0.001</v>
      </c>
      <c r="F31" s="24">
        <v>16</v>
      </c>
      <c r="G31" s="67">
        <v>0.001</v>
      </c>
      <c r="H31" s="24">
        <v>15</v>
      </c>
      <c r="I31" s="67">
        <v>0.001</v>
      </c>
      <c r="J31" s="13">
        <f t="shared" si="1"/>
        <v>61</v>
      </c>
      <c r="K31" s="11">
        <f>(J31/61)</f>
        <v>1</v>
      </c>
      <c r="L31" s="22" t="s">
        <v>249</v>
      </c>
      <c r="M31" s="24" t="s">
        <v>342</v>
      </c>
      <c r="N31" s="24" t="s">
        <v>250</v>
      </c>
      <c r="O31" s="22" t="s">
        <v>335</v>
      </c>
      <c r="P31" s="22" t="s">
        <v>446</v>
      </c>
    </row>
    <row r="32" spans="1:16" ht="12.75">
      <c r="A32" s="6" t="s">
        <v>58</v>
      </c>
      <c r="B32" s="24">
        <v>13</v>
      </c>
      <c r="C32" s="67">
        <v>0.00307692307692308</v>
      </c>
      <c r="D32" s="24">
        <v>15</v>
      </c>
      <c r="E32" s="67">
        <v>0.0034000000000000002</v>
      </c>
      <c r="F32" s="24">
        <v>16</v>
      </c>
      <c r="G32" s="67">
        <v>0.001</v>
      </c>
      <c r="H32" s="24">
        <v>14</v>
      </c>
      <c r="I32" s="67">
        <v>0.00421428571428571</v>
      </c>
      <c r="J32" s="13">
        <f t="shared" si="1"/>
        <v>58</v>
      </c>
      <c r="K32" s="11">
        <f>(J32/61)</f>
        <v>0.9508196721311475</v>
      </c>
      <c r="L32" s="22" t="s">
        <v>249</v>
      </c>
      <c r="M32" s="24" t="s">
        <v>247</v>
      </c>
      <c r="N32" s="24" t="s">
        <v>248</v>
      </c>
      <c r="O32" s="22" t="s">
        <v>336</v>
      </c>
      <c r="P32" s="22" t="s">
        <v>249</v>
      </c>
    </row>
    <row r="33" spans="1:16" ht="12.75">
      <c r="A33" s="6" t="s">
        <v>463</v>
      </c>
      <c r="B33" s="24">
        <v>15</v>
      </c>
      <c r="C33" s="67">
        <v>0.006066666666666671</v>
      </c>
      <c r="D33" s="24">
        <v>15</v>
      </c>
      <c r="E33" s="67">
        <v>0.004066666666666671</v>
      </c>
      <c r="F33" s="24">
        <v>15</v>
      </c>
      <c r="G33" s="67">
        <v>0.0016</v>
      </c>
      <c r="H33" s="24">
        <v>15</v>
      </c>
      <c r="I33" s="67">
        <v>0.00286666666666667</v>
      </c>
      <c r="J33" s="13">
        <f>SUM(B33,D33,F33,H33)</f>
        <v>60</v>
      </c>
      <c r="K33" s="11">
        <f>(J33/61)</f>
        <v>0.9836065573770492</v>
      </c>
      <c r="L33" s="22" t="s">
        <v>249</v>
      </c>
      <c r="M33" s="24" t="s">
        <v>247</v>
      </c>
      <c r="N33" s="24" t="s">
        <v>248</v>
      </c>
      <c r="O33" s="22" t="s">
        <v>336</v>
      </c>
      <c r="P33" s="22" t="s">
        <v>249</v>
      </c>
    </row>
    <row r="34" spans="1:16" ht="12.75">
      <c r="A34" s="6" t="s">
        <v>64</v>
      </c>
      <c r="B34" s="24">
        <v>12</v>
      </c>
      <c r="C34" s="67">
        <v>0.00483333333333333</v>
      </c>
      <c r="D34" s="24">
        <v>14</v>
      </c>
      <c r="E34" s="67">
        <v>0.0029285714285714306</v>
      </c>
      <c r="F34" s="24">
        <v>16</v>
      </c>
      <c r="G34" s="67">
        <v>0.0026875000000000002</v>
      </c>
      <c r="H34" s="24">
        <v>12</v>
      </c>
      <c r="I34" s="67">
        <v>0.00625</v>
      </c>
      <c r="J34" s="13">
        <f t="shared" si="1"/>
        <v>54</v>
      </c>
      <c r="K34" s="11">
        <f>(J34/61)</f>
        <v>0.8852459016393442</v>
      </c>
      <c r="L34" s="22" t="s">
        <v>249</v>
      </c>
      <c r="M34" s="24" t="s">
        <v>247</v>
      </c>
      <c r="N34" s="24" t="s">
        <v>248</v>
      </c>
      <c r="O34" s="22" t="s">
        <v>336</v>
      </c>
      <c r="P34" s="22" t="s">
        <v>249</v>
      </c>
    </row>
    <row r="35" spans="2:16" ht="12.75">
      <c r="B35" s="13"/>
      <c r="C35" s="51"/>
      <c r="D35" s="13"/>
      <c r="E35" s="51"/>
      <c r="F35" s="13"/>
      <c r="G35" s="51"/>
      <c r="H35" s="13"/>
      <c r="I35" s="51"/>
      <c r="K35" s="11"/>
      <c r="L35" s="22"/>
      <c r="M35" s="24"/>
      <c r="N35" s="24"/>
      <c r="O35" s="22"/>
      <c r="P35" s="22"/>
    </row>
    <row r="36" spans="1:11" ht="12.75">
      <c r="A36" s="6" t="s">
        <v>244</v>
      </c>
      <c r="B36" s="13">
        <f aca="true" t="shared" si="3" ref="B36:J36">AVERAGE(B7:B34)</f>
        <v>13.607142857142858</v>
      </c>
      <c r="C36" s="10">
        <f t="shared" si="3"/>
        <v>0.0033668694400837257</v>
      </c>
      <c r="D36" s="13">
        <f t="shared" si="3"/>
        <v>14.428571428571429</v>
      </c>
      <c r="E36" s="10">
        <f t="shared" si="3"/>
        <v>0.0036371467817896395</v>
      </c>
      <c r="F36" s="13">
        <f t="shared" si="3"/>
        <v>15.285714285714286</v>
      </c>
      <c r="G36" s="10">
        <f t="shared" si="3"/>
        <v>0.0029210459183673476</v>
      </c>
      <c r="H36" s="13">
        <f t="shared" si="3"/>
        <v>13.925925925925926</v>
      </c>
      <c r="I36" s="10">
        <f t="shared" si="3"/>
        <v>0.0031653321986655327</v>
      </c>
      <c r="J36" s="13">
        <f t="shared" si="3"/>
        <v>56.75</v>
      </c>
      <c r="K36" s="12">
        <f>SUM(J7:J34)/1679</f>
        <v>0.946396664681358</v>
      </c>
    </row>
    <row r="37" spans="1:2" ht="12.75">
      <c r="A37" s="8"/>
      <c r="B37" s="13"/>
    </row>
    <row r="39" spans="1:12" ht="12.75">
      <c r="A39" s="29" t="s">
        <v>260</v>
      </c>
      <c r="B39" s="105" t="s">
        <v>261</v>
      </c>
      <c r="C39" s="105"/>
      <c r="D39" s="105"/>
      <c r="E39" s="105"/>
      <c r="F39" s="105"/>
      <c r="G39" s="105" t="s">
        <v>262</v>
      </c>
      <c r="H39" s="105"/>
      <c r="I39" s="105"/>
      <c r="J39" s="105"/>
      <c r="K39" s="105" t="s">
        <v>263</v>
      </c>
      <c r="L39" s="105"/>
    </row>
    <row r="40" spans="1:12" ht="12.75">
      <c r="A40" s="24" t="s">
        <v>313</v>
      </c>
      <c r="B40" s="102" t="s">
        <v>311</v>
      </c>
      <c r="C40" s="102"/>
      <c r="D40" s="102"/>
      <c r="E40" s="102"/>
      <c r="F40" s="102"/>
      <c r="G40" s="102" t="s">
        <v>314</v>
      </c>
      <c r="H40" s="102"/>
      <c r="I40" s="102"/>
      <c r="J40" s="102"/>
      <c r="K40" s="102" t="s">
        <v>309</v>
      </c>
      <c r="L40" s="102"/>
    </row>
    <row r="42" spans="1:2" ht="12.75">
      <c r="A42" s="8" t="s">
        <v>417</v>
      </c>
      <c r="B42" s="13">
        <f>COUNTA(A7:A34)</f>
        <v>28</v>
      </c>
    </row>
  </sheetData>
  <mergeCells count="14">
    <mergeCell ref="B39:F39"/>
    <mergeCell ref="G39:J39"/>
    <mergeCell ref="K39:L39"/>
    <mergeCell ref="B40:F40"/>
    <mergeCell ref="G40:J40"/>
    <mergeCell ref="K40:L40"/>
    <mergeCell ref="A1:P1"/>
    <mergeCell ref="A3:P3"/>
    <mergeCell ref="J5:K5"/>
    <mergeCell ref="B5:C5"/>
    <mergeCell ref="D5:E5"/>
    <mergeCell ref="F5:G5"/>
    <mergeCell ref="H5:I5"/>
    <mergeCell ref="A2:P2"/>
  </mergeCells>
  <printOptions horizontalCentered="1"/>
  <pageMargins left="0.1" right="0.1" top="0.25" bottom="0.5" header="0" footer="0"/>
  <pageSetup fitToHeight="0" fitToWidth="1" horizontalDpi="600" verticalDpi="600" orientation="landscape" scale="74" r:id="rId1"/>
  <headerFooter alignWithMargins="0">
    <oddFooter>&amp;C&amp;8For the year of 2002</oddFooter>
  </headerFooter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workbookViewId="0" topLeftCell="A1">
      <selection activeCell="D31" sqref="D31"/>
    </sheetView>
  </sheetViews>
  <sheetFormatPr defaultColWidth="9.140625" defaultRowHeight="12.75"/>
  <cols>
    <col min="1" max="1" width="26.28125" style="6" bestFit="1" customWidth="1"/>
    <col min="2" max="2" width="4.421875" style="6" bestFit="1" customWidth="1"/>
    <col min="3" max="3" width="4.7109375" style="6" bestFit="1" customWidth="1"/>
    <col min="4" max="4" width="9.57421875" style="6" customWidth="1"/>
    <col min="5" max="5" width="4.421875" style="6" bestFit="1" customWidth="1"/>
    <col min="6" max="6" width="4.7109375" style="6" bestFit="1" customWidth="1"/>
    <col min="7" max="7" width="8.421875" style="6" customWidth="1"/>
    <col min="8" max="8" width="7.8515625" style="6" customWidth="1"/>
    <col min="9" max="9" width="9.8515625" style="6" bestFit="1" customWidth="1"/>
    <col min="10" max="10" width="7.8515625" style="6" bestFit="1" customWidth="1"/>
    <col min="11" max="11" width="6.8515625" style="6" bestFit="1" customWidth="1"/>
    <col min="12" max="12" width="9.7109375" style="6" bestFit="1" customWidth="1"/>
    <col min="13" max="13" width="14.7109375" style="6" bestFit="1" customWidth="1"/>
    <col min="14" max="14" width="28.421875" style="7" bestFit="1" customWidth="1"/>
    <col min="15" max="16384" width="9.140625" style="6" customWidth="1"/>
  </cols>
  <sheetData>
    <row r="1" spans="1:14" ht="15">
      <c r="A1" s="106" t="s">
        <v>141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98" t="s">
        <v>470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75">
      <c r="A3" s="98" t="s">
        <v>471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5" spans="1:14" ht="12.75">
      <c r="A5" s="32"/>
      <c r="B5" s="103" t="s">
        <v>139</v>
      </c>
      <c r="C5" s="103"/>
      <c r="D5" s="103"/>
      <c r="E5" s="103" t="s">
        <v>140</v>
      </c>
      <c r="F5" s="103"/>
      <c r="G5" s="103"/>
      <c r="H5" s="103" t="s">
        <v>178</v>
      </c>
      <c r="I5" s="103"/>
      <c r="J5" s="29" t="s">
        <v>293</v>
      </c>
      <c r="K5" s="29" t="s">
        <v>299</v>
      </c>
      <c r="L5" s="29" t="s">
        <v>297</v>
      </c>
      <c r="M5" s="29" t="s">
        <v>295</v>
      </c>
      <c r="N5" s="29" t="s">
        <v>302</v>
      </c>
    </row>
    <row r="6" spans="1:14" ht="12.75">
      <c r="A6" s="30" t="s">
        <v>63</v>
      </c>
      <c r="B6" s="28" t="s">
        <v>3</v>
      </c>
      <c r="C6" s="28" t="s">
        <v>4</v>
      </c>
      <c r="D6" s="28" t="s">
        <v>137</v>
      </c>
      <c r="E6" s="28" t="s">
        <v>3</v>
      </c>
      <c r="F6" s="28" t="s">
        <v>4</v>
      </c>
      <c r="G6" s="28" t="s">
        <v>138</v>
      </c>
      <c r="H6" s="28" t="s">
        <v>131</v>
      </c>
      <c r="I6" s="31" t="s">
        <v>192</v>
      </c>
      <c r="J6" s="29" t="s">
        <v>294</v>
      </c>
      <c r="K6" s="29" t="s">
        <v>300</v>
      </c>
      <c r="L6" s="29" t="s">
        <v>298</v>
      </c>
      <c r="M6" s="29" t="s">
        <v>296</v>
      </c>
      <c r="N6" s="29" t="s">
        <v>303</v>
      </c>
    </row>
    <row r="7" spans="1:14" ht="12.75">
      <c r="A7" s="42" t="s">
        <v>70</v>
      </c>
      <c r="B7" s="43">
        <v>4.8</v>
      </c>
      <c r="C7" s="43">
        <v>3.5</v>
      </c>
      <c r="D7" s="44">
        <v>0</v>
      </c>
      <c r="E7" s="43">
        <v>2.9</v>
      </c>
      <c r="F7" s="43">
        <v>2.8</v>
      </c>
      <c r="G7" s="44">
        <v>0</v>
      </c>
      <c r="H7" s="24">
        <v>8486</v>
      </c>
      <c r="I7" s="11">
        <v>0.9687</v>
      </c>
      <c r="J7" s="22" t="s">
        <v>246</v>
      </c>
      <c r="K7" s="24" t="s">
        <v>247</v>
      </c>
      <c r="L7" s="22" t="s">
        <v>248</v>
      </c>
      <c r="M7" s="22" t="s">
        <v>345</v>
      </c>
      <c r="N7" s="22" t="s">
        <v>301</v>
      </c>
    </row>
    <row r="8" spans="1:14" ht="12.75">
      <c r="A8" s="42" t="s">
        <v>33</v>
      </c>
      <c r="B8" s="43">
        <v>4.5</v>
      </c>
      <c r="C8" s="43">
        <v>4.2</v>
      </c>
      <c r="D8" s="44">
        <v>0</v>
      </c>
      <c r="E8" s="43">
        <v>3.5</v>
      </c>
      <c r="F8" s="43">
        <v>3.3</v>
      </c>
      <c r="G8" s="44">
        <v>0</v>
      </c>
      <c r="H8" s="24">
        <v>8498</v>
      </c>
      <c r="I8" s="11">
        <v>0.9701000000000001</v>
      </c>
      <c r="J8" s="22" t="s">
        <v>249</v>
      </c>
      <c r="K8" s="24" t="s">
        <v>247</v>
      </c>
      <c r="L8" s="22" t="s">
        <v>248</v>
      </c>
      <c r="M8" s="22" t="s">
        <v>335</v>
      </c>
      <c r="N8" s="22" t="s">
        <v>444</v>
      </c>
    </row>
    <row r="9" spans="1:14" ht="12.75">
      <c r="A9" s="45" t="s">
        <v>207</v>
      </c>
      <c r="B9" s="43">
        <v>3.5</v>
      </c>
      <c r="C9" s="43">
        <v>3.4</v>
      </c>
      <c r="D9" s="44">
        <v>0</v>
      </c>
      <c r="E9" s="43">
        <v>3.2</v>
      </c>
      <c r="F9" s="43">
        <v>2.8</v>
      </c>
      <c r="G9" s="44">
        <v>0</v>
      </c>
      <c r="H9" s="24">
        <v>8583</v>
      </c>
      <c r="I9" s="11">
        <v>0.9798</v>
      </c>
      <c r="J9" s="22" t="s">
        <v>246</v>
      </c>
      <c r="K9" s="24" t="s">
        <v>247</v>
      </c>
      <c r="L9" s="22" t="s">
        <v>250</v>
      </c>
      <c r="M9" s="22" t="s">
        <v>345</v>
      </c>
      <c r="N9" s="22" t="s">
        <v>301</v>
      </c>
    </row>
    <row r="10" spans="1:14" ht="12.75">
      <c r="A10" s="42"/>
      <c r="B10" s="43"/>
      <c r="C10" s="43"/>
      <c r="D10" s="44"/>
      <c r="E10" s="43"/>
      <c r="F10" s="43"/>
      <c r="G10" s="44"/>
      <c r="H10" s="44"/>
      <c r="J10" s="46"/>
      <c r="K10" s="26"/>
      <c r="L10" s="26"/>
      <c r="M10" s="26"/>
      <c r="N10" s="44"/>
    </row>
    <row r="11" spans="1:14" ht="12.75">
      <c r="A11" s="26" t="s">
        <v>244</v>
      </c>
      <c r="B11" s="43"/>
      <c r="C11" s="43"/>
      <c r="D11" s="47">
        <v>0</v>
      </c>
      <c r="E11" s="43"/>
      <c r="F11" s="43"/>
      <c r="G11" s="47">
        <v>0</v>
      </c>
      <c r="H11" s="47">
        <f>AVERAGE(H7:H9)</f>
        <v>8522.333333333334</v>
      </c>
      <c r="I11" s="48">
        <f>AVERAGE(I7:I9)</f>
        <v>0.9728666666666667</v>
      </c>
      <c r="J11" s="26"/>
      <c r="K11" s="26"/>
      <c r="L11" s="26"/>
      <c r="M11" s="26"/>
      <c r="N11" s="44"/>
    </row>
    <row r="12" spans="1:14" ht="12.75">
      <c r="A12" s="26" t="s">
        <v>245</v>
      </c>
      <c r="B12" s="49">
        <f>MAX(B7:C9)</f>
        <v>4.8</v>
      </c>
      <c r="C12" s="26">
        <v>4.5</v>
      </c>
      <c r="D12" s="26"/>
      <c r="E12" s="49">
        <f>MAX(E7:F9)</f>
        <v>3.5</v>
      </c>
      <c r="F12" s="26">
        <v>3.3</v>
      </c>
      <c r="G12" s="26"/>
      <c r="H12" s="26"/>
      <c r="I12" s="26"/>
      <c r="J12" s="26"/>
      <c r="K12" s="26"/>
      <c r="L12" s="26"/>
      <c r="M12" s="26"/>
      <c r="N12" s="44"/>
    </row>
    <row r="14" spans="1:12" ht="12.75">
      <c r="A14" s="29" t="s">
        <v>260</v>
      </c>
      <c r="B14" s="105" t="s">
        <v>261</v>
      </c>
      <c r="C14" s="105"/>
      <c r="D14" s="105"/>
      <c r="E14" s="105"/>
      <c r="F14" s="105"/>
      <c r="G14" s="105" t="s">
        <v>262</v>
      </c>
      <c r="H14" s="105"/>
      <c r="I14" s="105"/>
      <c r="J14" s="105"/>
      <c r="K14" s="105" t="s">
        <v>263</v>
      </c>
      <c r="L14" s="105"/>
    </row>
    <row r="15" spans="1:12" ht="12.75">
      <c r="A15" s="24" t="s">
        <v>264</v>
      </c>
      <c r="B15" s="102" t="s">
        <v>265</v>
      </c>
      <c r="C15" s="102"/>
      <c r="D15" s="102"/>
      <c r="E15" s="102"/>
      <c r="F15" s="102"/>
      <c r="G15" s="102" t="s">
        <v>266</v>
      </c>
      <c r="H15" s="102"/>
      <c r="I15" s="102"/>
      <c r="J15" s="102"/>
      <c r="K15" s="102" t="s">
        <v>267</v>
      </c>
      <c r="L15" s="102"/>
    </row>
    <row r="17" spans="1:256" ht="12.75">
      <c r="A17" s="72" t="s">
        <v>417</v>
      </c>
      <c r="C17" s="8"/>
      <c r="D17" s="73">
        <f>COUNTA(A7:A9)</f>
        <v>3</v>
      </c>
      <c r="E17" s="8"/>
      <c r="F17" s="13"/>
      <c r="G17" s="8"/>
      <c r="H17" s="13"/>
      <c r="I17" s="8"/>
      <c r="J17" s="13"/>
      <c r="K17" s="8"/>
      <c r="L17" s="13"/>
      <c r="M17" s="8"/>
      <c r="N17" s="13"/>
      <c r="O17" s="8"/>
      <c r="P17" s="13"/>
      <c r="Q17" s="8"/>
      <c r="R17" s="13"/>
      <c r="S17" s="8"/>
      <c r="T17" s="13"/>
      <c r="U17" s="8"/>
      <c r="V17" s="13"/>
      <c r="W17" s="8"/>
      <c r="X17" s="13"/>
      <c r="Y17" s="8"/>
      <c r="Z17" s="13"/>
      <c r="AA17" s="8"/>
      <c r="AB17" s="13"/>
      <c r="AC17" s="8"/>
      <c r="AD17" s="13"/>
      <c r="AE17" s="8"/>
      <c r="AF17" s="13"/>
      <c r="AG17" s="8"/>
      <c r="AH17" s="13"/>
      <c r="AI17" s="8"/>
      <c r="AJ17" s="13"/>
      <c r="AK17" s="8"/>
      <c r="AL17" s="13"/>
      <c r="AM17" s="8"/>
      <c r="AN17" s="13"/>
      <c r="AO17" s="8"/>
      <c r="AP17" s="13"/>
      <c r="AQ17" s="8"/>
      <c r="AR17" s="13"/>
      <c r="AS17" s="8"/>
      <c r="AT17" s="13"/>
      <c r="AU17" s="8"/>
      <c r="AV17" s="13"/>
      <c r="AW17" s="8"/>
      <c r="AX17" s="13"/>
      <c r="AY17" s="8"/>
      <c r="AZ17" s="13"/>
      <c r="BA17" s="8"/>
      <c r="BB17" s="13"/>
      <c r="BC17" s="8"/>
      <c r="BD17" s="13"/>
      <c r="BE17" s="8"/>
      <c r="BF17" s="13"/>
      <c r="BG17" s="8"/>
      <c r="BH17" s="13"/>
      <c r="BI17" s="8"/>
      <c r="BJ17" s="13"/>
      <c r="BK17" s="8"/>
      <c r="BL17" s="13"/>
      <c r="BM17" s="8"/>
      <c r="BN17" s="13"/>
      <c r="BO17" s="8"/>
      <c r="BP17" s="13"/>
      <c r="BQ17" s="8"/>
      <c r="BR17" s="13"/>
      <c r="BS17" s="8"/>
      <c r="BT17" s="13"/>
      <c r="BU17" s="8"/>
      <c r="BV17" s="13"/>
      <c r="BW17" s="8"/>
      <c r="BX17" s="13"/>
      <c r="BY17" s="8"/>
      <c r="BZ17" s="13"/>
      <c r="CA17" s="8"/>
      <c r="CB17" s="13"/>
      <c r="CC17" s="8"/>
      <c r="CD17" s="13"/>
      <c r="CE17" s="8"/>
      <c r="CF17" s="13"/>
      <c r="CG17" s="8"/>
      <c r="CH17" s="13"/>
      <c r="CI17" s="8"/>
      <c r="CJ17" s="13"/>
      <c r="CK17" s="8"/>
      <c r="CL17" s="13"/>
      <c r="CM17" s="8"/>
      <c r="CN17" s="13"/>
      <c r="CO17" s="8"/>
      <c r="CP17" s="13"/>
      <c r="CQ17" s="8"/>
      <c r="CR17" s="13"/>
      <c r="CS17" s="8"/>
      <c r="CT17" s="13"/>
      <c r="CU17" s="8"/>
      <c r="CV17" s="13"/>
      <c r="CW17" s="8"/>
      <c r="CX17" s="13"/>
      <c r="CY17" s="8"/>
      <c r="CZ17" s="13"/>
      <c r="DA17" s="8"/>
      <c r="DB17" s="13"/>
      <c r="DC17" s="8"/>
      <c r="DD17" s="13"/>
      <c r="DE17" s="8"/>
      <c r="DF17" s="13"/>
      <c r="DG17" s="8"/>
      <c r="DH17" s="13"/>
      <c r="DI17" s="8"/>
      <c r="DJ17" s="13"/>
      <c r="DK17" s="8"/>
      <c r="DL17" s="13"/>
      <c r="DM17" s="8"/>
      <c r="DN17" s="13"/>
      <c r="DO17" s="8"/>
      <c r="DP17" s="13"/>
      <c r="DQ17" s="8"/>
      <c r="DR17" s="13"/>
      <c r="DS17" s="8"/>
      <c r="DT17" s="13"/>
      <c r="DU17" s="8"/>
      <c r="DV17" s="13"/>
      <c r="DW17" s="8"/>
      <c r="DX17" s="13"/>
      <c r="DY17" s="8"/>
      <c r="DZ17" s="13"/>
      <c r="EA17" s="8"/>
      <c r="EB17" s="13"/>
      <c r="EC17" s="8"/>
      <c r="ED17" s="13"/>
      <c r="EE17" s="8"/>
      <c r="EF17" s="13"/>
      <c r="EG17" s="8"/>
      <c r="EH17" s="13"/>
      <c r="EI17" s="8"/>
      <c r="EJ17" s="13"/>
      <c r="EK17" s="8"/>
      <c r="EL17" s="13"/>
      <c r="EM17" s="8"/>
      <c r="EN17" s="13"/>
      <c r="EO17" s="8"/>
      <c r="EP17" s="13"/>
      <c r="EQ17" s="8"/>
      <c r="ER17" s="13"/>
      <c r="ES17" s="8"/>
      <c r="ET17" s="13"/>
      <c r="EU17" s="8"/>
      <c r="EV17" s="13"/>
      <c r="EW17" s="8"/>
      <c r="EX17" s="13"/>
      <c r="EY17" s="8"/>
      <c r="EZ17" s="13"/>
      <c r="FA17" s="8"/>
      <c r="FB17" s="13"/>
      <c r="FC17" s="8"/>
      <c r="FD17" s="13"/>
      <c r="FE17" s="8"/>
      <c r="FF17" s="13"/>
      <c r="FG17" s="8"/>
      <c r="FH17" s="13"/>
      <c r="FI17" s="8"/>
      <c r="FJ17" s="13"/>
      <c r="FK17" s="8"/>
      <c r="FL17" s="13"/>
      <c r="FM17" s="8"/>
      <c r="FN17" s="13"/>
      <c r="FO17" s="8"/>
      <c r="FP17" s="13"/>
      <c r="FQ17" s="8"/>
      <c r="FR17" s="13"/>
      <c r="FS17" s="8"/>
      <c r="FT17" s="13"/>
      <c r="FU17" s="8"/>
      <c r="FV17" s="13"/>
      <c r="FW17" s="8"/>
      <c r="FX17" s="13"/>
      <c r="FY17" s="8"/>
      <c r="FZ17" s="13"/>
      <c r="GA17" s="8"/>
      <c r="GB17" s="13"/>
      <c r="GC17" s="8"/>
      <c r="GD17" s="13"/>
      <c r="GE17" s="8"/>
      <c r="GF17" s="13"/>
      <c r="GG17" s="8"/>
      <c r="GH17" s="13"/>
      <c r="GI17" s="8"/>
      <c r="GJ17" s="13"/>
      <c r="GK17" s="8"/>
      <c r="GL17" s="13"/>
      <c r="GM17" s="8"/>
      <c r="GN17" s="13"/>
      <c r="GO17" s="8"/>
      <c r="GP17" s="13"/>
      <c r="GQ17" s="8"/>
      <c r="GR17" s="13"/>
      <c r="GS17" s="8"/>
      <c r="GT17" s="13"/>
      <c r="GU17" s="8"/>
      <c r="GV17" s="13"/>
      <c r="GW17" s="8"/>
      <c r="GX17" s="13"/>
      <c r="GY17" s="8"/>
      <c r="GZ17" s="13"/>
      <c r="HA17" s="8"/>
      <c r="HB17" s="13"/>
      <c r="HC17" s="8"/>
      <c r="HD17" s="13"/>
      <c r="HE17" s="8"/>
      <c r="HF17" s="13"/>
      <c r="HG17" s="8"/>
      <c r="HH17" s="13"/>
      <c r="HI17" s="8"/>
      <c r="HJ17" s="13"/>
      <c r="HK17" s="8"/>
      <c r="HL17" s="13"/>
      <c r="HM17" s="8"/>
      <c r="HN17" s="13"/>
      <c r="HO17" s="8"/>
      <c r="HP17" s="13"/>
      <c r="HQ17" s="8"/>
      <c r="HR17" s="13"/>
      <c r="HS17" s="8"/>
      <c r="HT17" s="13"/>
      <c r="HU17" s="8"/>
      <c r="HV17" s="13"/>
      <c r="HW17" s="8"/>
      <c r="HX17" s="13"/>
      <c r="HY17" s="8"/>
      <c r="HZ17" s="13"/>
      <c r="IA17" s="8"/>
      <c r="IB17" s="13"/>
      <c r="IC17" s="8"/>
      <c r="ID17" s="13"/>
      <c r="IE17" s="8"/>
      <c r="IF17" s="13"/>
      <c r="IG17" s="8"/>
      <c r="IH17" s="13"/>
      <c r="II17" s="8"/>
      <c r="IJ17" s="13"/>
      <c r="IK17" s="8"/>
      <c r="IL17" s="13"/>
      <c r="IM17" s="8"/>
      <c r="IN17" s="13"/>
      <c r="IO17" s="8"/>
      <c r="IP17" s="13"/>
      <c r="IQ17" s="8"/>
      <c r="IR17" s="13"/>
      <c r="IS17" s="8"/>
      <c r="IT17" s="13"/>
      <c r="IU17" s="8"/>
      <c r="IV17" s="13"/>
    </row>
  </sheetData>
  <mergeCells count="12">
    <mergeCell ref="B5:D5"/>
    <mergeCell ref="E5:G5"/>
    <mergeCell ref="H5:I5"/>
    <mergeCell ref="A1:N1"/>
    <mergeCell ref="A3:N3"/>
    <mergeCell ref="A2:N2"/>
    <mergeCell ref="K14:L14"/>
    <mergeCell ref="K15:L15"/>
    <mergeCell ref="B14:F14"/>
    <mergeCell ref="B15:F15"/>
    <mergeCell ref="G14:J14"/>
    <mergeCell ref="G15:J15"/>
  </mergeCells>
  <printOptions horizontalCentered="1"/>
  <pageMargins left="0.1" right="0.1" top="0.25" bottom="0.5" header="0" footer="0"/>
  <pageSetup fitToHeight="0" fitToWidth="1" horizontalDpi="600" verticalDpi="600" orientation="landscape" scale="93" r:id="rId1"/>
  <headerFooter alignWithMargins="0">
    <oddFooter>&amp;C&amp;8For the year of 2002</oddFooter>
  </headerFooter>
  <rowBreaks count="1" manualBreakCount="1">
    <brk id="41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 - DAQA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SUMMARY REPORT</dc:title>
  <dc:subject>SUMMARY FOR EACH DATA PARAMETER</dc:subject>
  <dc:creator>John L. Schrenk</dc:creator>
  <cp:keywords/>
  <dc:description>For the year 2001</dc:description>
  <cp:lastModifiedBy>John Schrenk</cp:lastModifiedBy>
  <cp:lastPrinted>2003-06-30T18:40:11Z</cp:lastPrinted>
  <dcterms:created xsi:type="dcterms:W3CDTF">2000-07-25T17:58:27Z</dcterms:created>
  <dcterms:modified xsi:type="dcterms:W3CDTF">2004-02-23T19:18:25Z</dcterms:modified>
  <cp:category/>
  <cp:version/>
  <cp:contentType/>
  <cp:contentStatus/>
</cp:coreProperties>
</file>