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85" windowWidth="16140" windowHeight="12570" tabRatio="601" activeTab="2"/>
  </bookViews>
  <sheets>
    <sheet name="SO2" sheetId="1" r:id="rId1"/>
    <sheet name="TSP" sheetId="2" r:id="rId2"/>
    <sheet name="PM10" sheetId="3" r:id="rId3"/>
    <sheet name="NO2" sheetId="4" r:id="rId4"/>
    <sheet name="CO" sheetId="5" r:id="rId5"/>
    <sheet name="Pb" sheetId="6" r:id="rId6"/>
    <sheet name="DEFINE" sheetId="7" r:id="rId7"/>
    <sheet name="SITE INFO" sheetId="8" r:id="rId8"/>
    <sheet name="SITE COORD" sheetId="9" r:id="rId9"/>
    <sheet name="O3 1hr" sheetId="10" r:id="rId10"/>
    <sheet name="O3 8hr" sheetId="11" r:id="rId11"/>
    <sheet name="PM2.5" sheetId="12" r:id="rId12"/>
    <sheet name="OTHER" sheetId="13" r:id="rId13"/>
    <sheet name="Rain" sheetId="14" r:id="rId14"/>
    <sheet name="Summary" sheetId="15" r:id="rId15"/>
  </sheets>
  <definedNames>
    <definedName name="_xlnm.Print_Area" localSheetId="14">'Summary'!$A$1:$H$166</definedName>
    <definedName name="_xlnm.Print_Titles" localSheetId="8">'SITE COORD'!$4:$5</definedName>
    <definedName name="_xlnm.Print_Titles" localSheetId="7">'SITE INFO'!$3:$5</definedName>
    <definedName name="_xlnm.Print_Titles" localSheetId="14">'Summary'!$3:$4</definedName>
  </definedNames>
  <calcPr fullCalcOnLoad="1"/>
</workbook>
</file>

<file path=xl/sharedStrings.xml><?xml version="1.0" encoding="utf-8"?>
<sst xmlns="http://schemas.openxmlformats.org/spreadsheetml/2006/main" count="2763" uniqueCount="573">
  <si>
    <t>SITE ID</t>
  </si>
  <si>
    <t>CITY</t>
  </si>
  <si>
    <t>COUNTY</t>
  </si>
  <si>
    <t>1ST</t>
  </si>
  <si>
    <t>2ND</t>
  </si>
  <si>
    <t>MEAN</t>
  </si>
  <si>
    <t>45-003-1001</t>
  </si>
  <si>
    <t>AIKEN</t>
  </si>
  <si>
    <t>BEECH ISLAND FIRE STATION</t>
  </si>
  <si>
    <t>BEAUFORT</t>
  </si>
  <si>
    <t>45-013-0007</t>
  </si>
  <si>
    <t>BEAUFORT KING STREET</t>
  </si>
  <si>
    <t>45-019-0003</t>
  </si>
  <si>
    <t>CHARLESTON</t>
  </si>
  <si>
    <t>JENKINS AV. FIRE STATION</t>
  </si>
  <si>
    <t>45-019-0046</t>
  </si>
  <si>
    <t>CAPE ROMAIN WILDLIFE REFUGE</t>
  </si>
  <si>
    <t>45-019-0047</t>
  </si>
  <si>
    <t>DILLON</t>
  </si>
  <si>
    <t>45-041-0001</t>
  </si>
  <si>
    <t>FLORENCE</t>
  </si>
  <si>
    <t>FLORENCE COUNTY HEALTH DEPT</t>
  </si>
  <si>
    <t>GEORGETOWN</t>
  </si>
  <si>
    <t>45-043-0006</t>
  </si>
  <si>
    <t>GEORGETOWN CMS</t>
  </si>
  <si>
    <t>45-043-0007</t>
  </si>
  <si>
    <t>45-043-0009</t>
  </si>
  <si>
    <t>WINYAH</t>
  </si>
  <si>
    <t>45-045-0008</t>
  </si>
  <si>
    <t>GREENVILLE</t>
  </si>
  <si>
    <t>GREENVILLE HEALTH DEPT</t>
  </si>
  <si>
    <t>45-045-2002</t>
  </si>
  <si>
    <t>GREER</t>
  </si>
  <si>
    <t>45-047-0001</t>
  </si>
  <si>
    <t>GREENWOOD</t>
  </si>
  <si>
    <t>GREENWOOD COUNTY DSS</t>
  </si>
  <si>
    <t>45-047-0002</t>
  </si>
  <si>
    <t>HAMPTON</t>
  </si>
  <si>
    <t>45-051-0002</t>
  </si>
  <si>
    <t>MYRTLE BEACH</t>
  </si>
  <si>
    <t>HORRY</t>
  </si>
  <si>
    <t>45-063-0005</t>
  </si>
  <si>
    <t>LEXINGTON</t>
  </si>
  <si>
    <t>45-063-1002</t>
  </si>
  <si>
    <t>CAYCE FIRE STATION</t>
  </si>
  <si>
    <t>45-079-0006</t>
  </si>
  <si>
    <t>COLUMBIA</t>
  </si>
  <si>
    <t>RICHLAND</t>
  </si>
  <si>
    <t>45-079-0007</t>
  </si>
  <si>
    <t>45-083-0001</t>
  </si>
  <si>
    <t>SPARTANBURG</t>
  </si>
  <si>
    <t>SPARTANBURG CITY HALL</t>
  </si>
  <si>
    <t>45-091-0005</t>
  </si>
  <si>
    <t>ROCK HILL</t>
  </si>
  <si>
    <t>YORK</t>
  </si>
  <si>
    <t>MAXIMUM 24-HR VALUES</t>
  </si>
  <si>
    <t>SITE NAME</t>
  </si>
  <si>
    <t>ROCK HILL WATER FILTER PLANT</t>
  </si>
  <si>
    <t xml:space="preserve">U S NAVAL BASE </t>
  </si>
  <si>
    <t>45-019-0005</t>
  </si>
  <si>
    <t>ASHE STREET</t>
  </si>
  <si>
    <t>45-079-0020</t>
  </si>
  <si>
    <t>45-003-0003</t>
  </si>
  <si>
    <t>45-011-0001</t>
  </si>
  <si>
    <t>BARNWELL</t>
  </si>
  <si>
    <t>45-063-0008</t>
  </si>
  <si>
    <t>IRMO</t>
  </si>
  <si>
    <t>45-073-0001</t>
  </si>
  <si>
    <t>OCONEE</t>
  </si>
  <si>
    <t>45-079-1003</t>
  </si>
  <si>
    <t>JACKSON MIDDLE SCHOOL</t>
  </si>
  <si>
    <t>45-001-0001</t>
  </si>
  <si>
    <t>ABBEVILLE</t>
  </si>
  <si>
    <t>DUE WEST</t>
  </si>
  <si>
    <t>45-007-0003</t>
  </si>
  <si>
    <t>ANDERSON</t>
  </si>
  <si>
    <t>POWDERSVILLE</t>
  </si>
  <si>
    <t>45-015-0002</t>
  </si>
  <si>
    <t>BERKELEY</t>
  </si>
  <si>
    <t>U S ARMY RESERVE</t>
  </si>
  <si>
    <t>45-021-0002</t>
  </si>
  <si>
    <t>CHEROKEE</t>
  </si>
  <si>
    <t>45-023-0002</t>
  </si>
  <si>
    <t>CHESTER</t>
  </si>
  <si>
    <t>CHESTER AIRPORT</t>
  </si>
  <si>
    <t>45-029-0002</t>
  </si>
  <si>
    <t>COLLETON</t>
  </si>
  <si>
    <t>ASHTON</t>
  </si>
  <si>
    <t>45-031-0003</t>
  </si>
  <si>
    <t>DARLINGTON</t>
  </si>
  <si>
    <t>45-037-0001</t>
  </si>
  <si>
    <t>EDGEFIELD</t>
  </si>
  <si>
    <t>TRENTON</t>
  </si>
  <si>
    <t>45-077-0002</t>
  </si>
  <si>
    <t>PICKENS</t>
  </si>
  <si>
    <t>45-083-0009</t>
  </si>
  <si>
    <t>45-087-0001</t>
  </si>
  <si>
    <t>UNION</t>
  </si>
  <si>
    <t>DELTA</t>
  </si>
  <si>
    <t>45-089-0001</t>
  </si>
  <si>
    <t>INDIANTOWN</t>
  </si>
  <si>
    <t>45-091-0006</t>
  </si>
  <si>
    <t>WTD</t>
  </si>
  <si>
    <t>ARITH</t>
  </si>
  <si>
    <t>FAIRFIELD</t>
  </si>
  <si>
    <t>CAYCE CMS</t>
  </si>
  <si>
    <t>OLYMPIA</t>
  </si>
  <si>
    <t>45-079-0019</t>
  </si>
  <si>
    <t>BATES HOUSE (USC)</t>
  </si>
  <si>
    <t>SCDHEC PARKING LOT</t>
  </si>
  <si>
    <t>45-019-0048</t>
  </si>
  <si>
    <t>45-019-0049</t>
  </si>
  <si>
    <t>45-041-0002</t>
  </si>
  <si>
    <t>45-045-0009</t>
  </si>
  <si>
    <t>45-047-0003</t>
  </si>
  <si>
    <t>45-083-0010</t>
  </si>
  <si>
    <t>OBSV.</t>
  </si>
  <si>
    <t>1ST QUARTER</t>
  </si>
  <si>
    <t>2ND QUARTER</t>
  </si>
  <si>
    <t>3RD QUARTER</t>
  </si>
  <si>
    <t>4TH QUARTER</t>
  </si>
  <si>
    <t>OBS&gt; 35</t>
  </si>
  <si>
    <t>OBS&gt; 9</t>
  </si>
  <si>
    <t>MAX 1-HR</t>
  </si>
  <si>
    <t>MAX 8-HR</t>
  </si>
  <si>
    <t>Carbon Monoxide (CO)  -  PPM</t>
  </si>
  <si>
    <t xml:space="preserve">BARNWELL CMS </t>
  </si>
  <si>
    <t>MAX 1HR</t>
  </si>
  <si>
    <t xml:space="preserve">MEAN </t>
  </si>
  <si>
    <t>MAX 3HR</t>
  </si>
  <si>
    <t>OBS&gt; 0.50</t>
  </si>
  <si>
    <t>OBS&gt; 0.14</t>
  </si>
  <si>
    <t>MAX 24HR</t>
  </si>
  <si>
    <t>OBSV</t>
  </si>
  <si>
    <t>Sulfur Dioxide (SO2) - PPM</t>
  </si>
  <si>
    <t>[Air quality standard = .03 PPM Annual, .139 PPM 24hr, .494 PPM 3hr]</t>
  </si>
  <si>
    <t>Nitrogen Dioxide (NO2) - PPM</t>
  </si>
  <si>
    <t>[Air quality standard = .053 PPM Annual Mean]</t>
  </si>
  <si>
    <t>COWPENS NATIONAL BATTLE GROUND</t>
  </si>
  <si>
    <t>PEE DEE EXP. STATION</t>
  </si>
  <si>
    <t xml:space="preserve">CLEMSON CMS  </t>
  </si>
  <si>
    <t>NORTH SPARTANBURG FIRE STATION</t>
  </si>
  <si>
    <t>YORK CMS</t>
  </si>
  <si>
    <t>WILLIAMSBURG</t>
  </si>
  <si>
    <t>Ozone (O3) - PPM</t>
  </si>
  <si>
    <t>[Air quality standard = .125 PPM 1hr Daily Max]</t>
  </si>
  <si>
    <t>OBS&gt; 150</t>
  </si>
  <si>
    <t>* CONTINUOUS MONITOR</t>
  </si>
  <si>
    <t xml:space="preserve">PARKER FIRE STATION </t>
  </si>
  <si>
    <t>CHARLESTON FAA BEACON</t>
  </si>
  <si>
    <t>CHARLESTON PUBLIC WORKS</t>
  </si>
  <si>
    <t>H L SNEED MIDDLE SCHOOL</t>
  </si>
  <si>
    <t>WEST VIEW ELEMETARY SCHOOL</t>
  </si>
  <si>
    <t>[Air quality standard = 15 Ug/M3 Annual Mean, 65 Ug/M3 24hr]</t>
  </si>
  <si>
    <t>Particulate Matter (PM2.5) - Ug/M3</t>
  </si>
  <si>
    <t>OBS&gt; 65</t>
  </si>
  <si>
    <t>ANNUAL</t>
  </si>
  <si>
    <t xml:space="preserve">  1ST  </t>
  </si>
  <si>
    <t xml:space="preserve">  2ND  </t>
  </si>
  <si>
    <t xml:space="preserve">  3RD  </t>
  </si>
  <si>
    <t xml:space="preserve">  4TH  </t>
  </si>
  <si>
    <t xml:space="preserve">GEOM. </t>
  </si>
  <si>
    <t xml:space="preserve"> OBSV </t>
  </si>
  <si>
    <t>PARKLANE</t>
  </si>
  <si>
    <t xml:space="preserve">SALTECH </t>
  </si>
  <si>
    <t>PREMIER ROAD</t>
  </si>
  <si>
    <t>SC DEPT. PROBATION, PAROLE</t>
  </si>
  <si>
    <t xml:space="preserve">TAYLORS </t>
  </si>
  <si>
    <t xml:space="preserve">MEAN. </t>
  </si>
  <si>
    <t>Complete</t>
  </si>
  <si>
    <t>Acid Rain</t>
  </si>
  <si>
    <t xml:space="preserve"> OBSV. </t>
  </si>
  <si>
    <t>OBS&gt; .084</t>
  </si>
  <si>
    <t>OBS&gt; .124</t>
  </si>
  <si>
    <t xml:space="preserve"> 1994 </t>
  </si>
  <si>
    <t xml:space="preserve"> 1995 </t>
  </si>
  <si>
    <t xml:space="preserve"> 1996 </t>
  </si>
  <si>
    <t xml:space="preserve"> 1997 </t>
  </si>
  <si>
    <t xml:space="preserve"> 1998 </t>
  </si>
  <si>
    <t xml:space="preserve"> 1999 </t>
  </si>
  <si>
    <t>PERIOD</t>
  </si>
  <si>
    <t>AVERAGE</t>
  </si>
  <si>
    <t xml:space="preserve">STATE HOSPITAL </t>
  </si>
  <si>
    <t>45-079-0021</t>
  </si>
  <si>
    <t>CONGAREE BLUFF</t>
  </si>
  <si>
    <t>* Relocated from CONGAREE SWAMP to CONGAREE BLUFF February, 2000</t>
  </si>
  <si>
    <t>45-025-0001</t>
  </si>
  <si>
    <t>CHESTERFIELD</t>
  </si>
  <si>
    <t>LAURENS</t>
  </si>
  <si>
    <t xml:space="preserve">Land Use </t>
  </si>
  <si>
    <t>Location Setting</t>
  </si>
  <si>
    <t>Metropolitan Statistical Area Name</t>
  </si>
  <si>
    <t>Urban Area Name</t>
  </si>
  <si>
    <t>AGRICULTURAL</t>
  </si>
  <si>
    <t>RURAL</t>
  </si>
  <si>
    <t>RESIDENTIAL</t>
  </si>
  <si>
    <t>SUBURBAN</t>
  </si>
  <si>
    <t>AUGUSTA-AIKEN, GA-SC</t>
  </si>
  <si>
    <t>GREENVILLE-SPARTANBURG-ANDERSON, SC</t>
  </si>
  <si>
    <t>FOREST</t>
  </si>
  <si>
    <t>COMMERCIAL</t>
  </si>
  <si>
    <t>URBAN AND CENTER CITY</t>
  </si>
  <si>
    <t>INDUSTRIAL</t>
  </si>
  <si>
    <t>CHARLESTON-NORTH CHARLESTON, SC</t>
  </si>
  <si>
    <t>FLORENCE, SC</t>
  </si>
  <si>
    <t>45-045-1002</t>
  </si>
  <si>
    <t>MYRTLE BEACH, SC</t>
  </si>
  <si>
    <t>COLUMBIA, SC</t>
  </si>
  <si>
    <t>45-063-0009</t>
  </si>
  <si>
    <t>45-079-0018</t>
  </si>
  <si>
    <t>CHARLOTTE-GASTONIA-ROCK HILL, NC-SC</t>
  </si>
  <si>
    <t>State Wide Average =&gt;</t>
  </si>
  <si>
    <t>State Wide Maximums =&gt;</t>
  </si>
  <si>
    <t>SLAMS</t>
  </si>
  <si>
    <t>01</t>
  </si>
  <si>
    <t>AREA</t>
  </si>
  <si>
    <t>OTHER</t>
  </si>
  <si>
    <t>MOBILE</t>
  </si>
  <si>
    <t>COMPLETE</t>
  </si>
  <si>
    <t>MAXIMUM 1HR</t>
  </si>
  <si>
    <t>MAXIMUM 8HR</t>
  </si>
  <si>
    <t>3RD</t>
  </si>
  <si>
    <t>4TH</t>
  </si>
  <si>
    <t>PERCENTILE</t>
  </si>
  <si>
    <t>99TH</t>
  </si>
  <si>
    <t>MAXIMUM DAILY</t>
  </si>
  <si>
    <t>98TH</t>
  </si>
  <si>
    <t>Method Code</t>
  </si>
  <si>
    <t>Sample Collection Method</t>
  </si>
  <si>
    <t>Sample Analysis</t>
  </si>
  <si>
    <t>Recording Mode</t>
  </si>
  <si>
    <t>054</t>
  </si>
  <si>
    <t>INSTRUMENTAL</t>
  </si>
  <si>
    <t>NONDISPERSIVE INFRARED</t>
  </si>
  <si>
    <t>CONTINUOUS</t>
  </si>
  <si>
    <t>FLORENCE COUNTY HEALTH DEPT.</t>
  </si>
  <si>
    <t>GREENVILLE HEALTH DEPT.</t>
  </si>
  <si>
    <t>SALTECH</t>
  </si>
  <si>
    <t>CONGAREE SWAMP NATIONAL MONUMENT*</t>
  </si>
  <si>
    <t>U S NAVAL BASE</t>
  </si>
  <si>
    <t>CAPE ROMAIN WILDLIFE REFUGE**</t>
  </si>
  <si>
    <t>CONGAREE BLUFF*</t>
  </si>
  <si>
    <t>DELTA**</t>
  </si>
  <si>
    <t>POWDERSVILLE*</t>
  </si>
  <si>
    <t>ASHTON*</t>
  </si>
  <si>
    <t>OLYMPIA*</t>
  </si>
  <si>
    <t>JENKINS AV. FIRE STATION*</t>
  </si>
  <si>
    <t>GEORGETOWN CMS*</t>
  </si>
  <si>
    <t>PARKER FIRE STATION*</t>
  </si>
  <si>
    <t>CAYCE CMS*</t>
  </si>
  <si>
    <t>[Air quality standard = .085 PPM 8hr Daily Average Max, .08 PPM 3 year 4th Maximum Average]</t>
  </si>
  <si>
    <t>3 year</t>
  </si>
  <si>
    <t>Average</t>
  </si>
  <si>
    <t>Monitor</t>
  </si>
  <si>
    <t>Type</t>
  </si>
  <si>
    <t>Measurement</t>
  </si>
  <si>
    <t>Scale</t>
  </si>
  <si>
    <t>Dominant</t>
  </si>
  <si>
    <t>Source</t>
  </si>
  <si>
    <t>Project</t>
  </si>
  <si>
    <t>Code</t>
  </si>
  <si>
    <t>HIGHEST CONCENTRATION</t>
  </si>
  <si>
    <t xml:space="preserve">Monitor </t>
  </si>
  <si>
    <t xml:space="preserve">Objective </t>
  </si>
  <si>
    <t>Elevation</t>
  </si>
  <si>
    <t>(meters)</t>
  </si>
  <si>
    <t>075</t>
  </si>
  <si>
    <t>ANDERSON DUSTFALL BUCKET</t>
  </si>
  <si>
    <t>GLASS ELECTRODE</t>
  </si>
  <si>
    <t>INTERMITTENT</t>
  </si>
  <si>
    <t>091</t>
  </si>
  <si>
    <t>HI-VOL</t>
  </si>
  <si>
    <t>GRAVIMETRIC</t>
  </si>
  <si>
    <t>092</t>
  </si>
  <si>
    <t>ATOMIC ABSORPTION</t>
  </si>
  <si>
    <t>020</t>
  </si>
  <si>
    <t>PULSED FLUORESCENT</t>
  </si>
  <si>
    <t>060</t>
  </si>
  <si>
    <t>074</t>
  </si>
  <si>
    <t>CHEMILUMINESCENCE</t>
  </si>
  <si>
    <t>047</t>
  </si>
  <si>
    <t>ULTRA VIOLET</t>
  </si>
  <si>
    <t>063</t>
  </si>
  <si>
    <t>HI-VOL SA/GMW-1200</t>
  </si>
  <si>
    <t>079</t>
  </si>
  <si>
    <t>INSTRUMENTAL-R&amp;P SA246B-INLET</t>
  </si>
  <si>
    <t>TEOM-GRAVIMETRIC</t>
  </si>
  <si>
    <t>118</t>
  </si>
  <si>
    <t>R &amp; P MODEL 2025 PM2.5 SEQUNTL</t>
  </si>
  <si>
    <t>702</t>
  </si>
  <si>
    <t>PM2.5 SCC w/Correction Factor</t>
  </si>
  <si>
    <t>TEOM Gravimetric 50 deg C</t>
  </si>
  <si>
    <t>MIDDLE SCALE</t>
  </si>
  <si>
    <t>NEIGHBORHOOD</t>
  </si>
  <si>
    <t>02</t>
  </si>
  <si>
    <t>REGIONAL SCALE</t>
  </si>
  <si>
    <t>POINT</t>
  </si>
  <si>
    <t>04</t>
  </si>
  <si>
    <t>URBAN SCALE</t>
  </si>
  <si>
    <t>03</t>
  </si>
  <si>
    <t>NAMS</t>
  </si>
  <si>
    <t>05</t>
  </si>
  <si>
    <t>MICROSCALE</t>
  </si>
  <si>
    <t>POLLUTANT</t>
  </si>
  <si>
    <t>MONITORS</t>
  </si>
  <si>
    <t>TOTAL # OF</t>
  </si>
  <si>
    <t>EXCEEDANCES</t>
  </si>
  <si>
    <t>NAME</t>
  </si>
  <si>
    <t>Population</t>
  </si>
  <si>
    <t>001</t>
  </si>
  <si>
    <t>003</t>
  </si>
  <si>
    <t>ALLENDALE</t>
  </si>
  <si>
    <t>005</t>
  </si>
  <si>
    <t>007</t>
  </si>
  <si>
    <t>BAMBERG</t>
  </si>
  <si>
    <t>009</t>
  </si>
  <si>
    <t>011</t>
  </si>
  <si>
    <t>013</t>
  </si>
  <si>
    <t>015</t>
  </si>
  <si>
    <t>CALHOUN</t>
  </si>
  <si>
    <t>017</t>
  </si>
  <si>
    <t>019</t>
  </si>
  <si>
    <t>021</t>
  </si>
  <si>
    <t>023</t>
  </si>
  <si>
    <t>025</t>
  </si>
  <si>
    <t>CLARENDON</t>
  </si>
  <si>
    <t>027</t>
  </si>
  <si>
    <t>029</t>
  </si>
  <si>
    <t>031</t>
  </si>
  <si>
    <t>033</t>
  </si>
  <si>
    <t>DORCHESTER</t>
  </si>
  <si>
    <t>035</t>
  </si>
  <si>
    <t>037</t>
  </si>
  <si>
    <t>039</t>
  </si>
  <si>
    <t>041</t>
  </si>
  <si>
    <t>043</t>
  </si>
  <si>
    <t>045</t>
  </si>
  <si>
    <t>049</t>
  </si>
  <si>
    <t>051</t>
  </si>
  <si>
    <t>JASPER</t>
  </si>
  <si>
    <t>053</t>
  </si>
  <si>
    <t>KERSHAW</t>
  </si>
  <si>
    <t>055</t>
  </si>
  <si>
    <t>LANCASTER</t>
  </si>
  <si>
    <t>057</t>
  </si>
  <si>
    <t>059</t>
  </si>
  <si>
    <t>LEE</t>
  </si>
  <si>
    <t>061</t>
  </si>
  <si>
    <t>065</t>
  </si>
  <si>
    <t>MARION</t>
  </si>
  <si>
    <t>067</t>
  </si>
  <si>
    <t>MARLBORO</t>
  </si>
  <si>
    <t>069</t>
  </si>
  <si>
    <t>NEWBERRY</t>
  </si>
  <si>
    <t>071</t>
  </si>
  <si>
    <t>073</t>
  </si>
  <si>
    <t>ORANGEBURG</t>
  </si>
  <si>
    <t>077</t>
  </si>
  <si>
    <t>SALUDA</t>
  </si>
  <si>
    <t>081</t>
  </si>
  <si>
    <t>083</t>
  </si>
  <si>
    <t>SUMTER</t>
  </si>
  <si>
    <t>085</t>
  </si>
  <si>
    <t>087</t>
  </si>
  <si>
    <t>089</t>
  </si>
  <si>
    <t>CO</t>
  </si>
  <si>
    <t>SO2</t>
  </si>
  <si>
    <t>NO2</t>
  </si>
  <si>
    <t>PM10</t>
  </si>
  <si>
    <t>PM25</t>
  </si>
  <si>
    <t>ID</t>
  </si>
  <si>
    <t>N/A</t>
  </si>
  <si>
    <t>STATE TOTAL</t>
  </si>
  <si>
    <t>STATE/COUNTY POLLUTANT YEARLY SUMMERIES</t>
  </si>
  <si>
    <t>TSP</t>
  </si>
  <si>
    <t>South Carolina Active Monitoring Sites</t>
  </si>
  <si>
    <t>[General site information]</t>
  </si>
  <si>
    <t>SITE ID:</t>
  </si>
  <si>
    <t xml:space="preserve">45-ccc-ssss </t>
  </si>
  <si>
    <t>MONITOR TYPE:</t>
  </si>
  <si>
    <t>National Air Monitoring Site</t>
  </si>
  <si>
    <t>State and Local Air Monitoring Site</t>
  </si>
  <si>
    <t>Air monitoring site for monitoring an industry</t>
  </si>
  <si>
    <t>A general codes that covers local complaints, special study monitoring, unclassified monitoring and the like</t>
  </si>
  <si>
    <t>PROJECT CODE:</t>
  </si>
  <si>
    <t>Population-oriented surveillance</t>
  </si>
  <si>
    <t>Source-oriented ambient surveillance</t>
  </si>
  <si>
    <t>Background surveillance</t>
  </si>
  <si>
    <t>Complaint investigation</t>
  </si>
  <si>
    <t>Special studies</t>
  </si>
  <si>
    <t>09</t>
  </si>
  <si>
    <t>Duplicate sampling</t>
  </si>
  <si>
    <t>MEASUREMENT SCALE:</t>
  </si>
  <si>
    <t>Several meters to 100 meters</t>
  </si>
  <si>
    <t>100 meters to 0.5 Kilometers</t>
  </si>
  <si>
    <t>0.5 Kilometers to 4.0 Kilometers</t>
  </si>
  <si>
    <t>UNBAN SCALE</t>
  </si>
  <si>
    <t>4.0 Kilometers to 50 Kilometers</t>
  </si>
  <si>
    <t>50 Kilometers to 100's of Kilometers</t>
  </si>
  <si>
    <t>WELFARE RELATED IMPACTS</t>
  </si>
  <si>
    <t>REGIONAL TRANSPORT</t>
  </si>
  <si>
    <t>GENERAL/BACKGROUND</t>
  </si>
  <si>
    <t>POPULATION EXPOSURE</t>
  </si>
  <si>
    <t>SOURCE ORIENTED</t>
  </si>
  <si>
    <t>MAX OZONE CONCENTRATION</t>
  </si>
  <si>
    <t>UPWIND BACKGROUND</t>
  </si>
  <si>
    <t>EXTREME DOWNWIND</t>
  </si>
  <si>
    <t>45-079-1001</t>
  </si>
  <si>
    <t>45-043-0010</t>
  </si>
  <si>
    <t>45-075-0002</t>
  </si>
  <si>
    <t>45-075-0003</t>
  </si>
  <si>
    <t>HOWARD HIGH SCHOOL #2</t>
  </si>
  <si>
    <t>BOYER</t>
  </si>
  <si>
    <t>SANDHILL EXPERIMENTAL STATION</t>
  </si>
  <si>
    <t>Latitude</t>
  </si>
  <si>
    <t>Longitude</t>
  </si>
  <si>
    <t>MONCKS CORNER</t>
  </si>
  <si>
    <t>SUMTER COUNTY HEALTH DEPARTMENT</t>
  </si>
  <si>
    <t>SUMTER, SC</t>
  </si>
  <si>
    <t>45-085-0001</t>
  </si>
  <si>
    <t>*: CONTINUOUS MONITOR</t>
  </si>
  <si>
    <t>CLEMSON CMS*</t>
  </si>
  <si>
    <t>[Parameter Code = 12128]</t>
  </si>
  <si>
    <t>[Parameter Code = 11101]</t>
  </si>
  <si>
    <t>[Parameter Code = 42101]</t>
  </si>
  <si>
    <t>[Air quality standard = 35 PPM 1hr Max, 9 PPM 8hr Max]</t>
  </si>
  <si>
    <t>[Parameter Code = 42602]</t>
  </si>
  <si>
    <t>[Parameter Code = 42401]</t>
  </si>
  <si>
    <t>[Parameter Code = 44201]</t>
  </si>
  <si>
    <t>[Parameter Code = 81102]</t>
  </si>
  <si>
    <t>[Parameter Code = 88101]</t>
  </si>
  <si>
    <t>JENKINS AVE. FIRE STATION</t>
  </si>
  <si>
    <r>
      <t>ND</t>
    </r>
    <r>
      <rPr>
        <sz val="10"/>
        <rFont val="Arial"/>
        <family val="2"/>
      </rPr>
      <t>: Not enough data to calculate average or does not meet all the Federal Register Part 50 appendix I requirements.</t>
    </r>
  </si>
  <si>
    <r>
      <t>NOTE:</t>
    </r>
    <r>
      <rPr>
        <sz val="10"/>
        <rFont val="Arial"/>
        <family val="2"/>
      </rPr>
      <t xml:space="preserve"> Exceptional event data are included for this parameter.</t>
    </r>
  </si>
  <si>
    <r>
      <t>NOTE:</t>
    </r>
    <r>
      <rPr>
        <sz val="10"/>
        <rFont val="Arial"/>
        <family val="2"/>
      </rPr>
      <t xml:space="preserve"> Exceptional event data are included in this report.</t>
    </r>
  </si>
  <si>
    <t>MAXIMUM</t>
  </si>
  <si>
    <t>VALUE</t>
  </si>
  <si>
    <t>Ozone (1hr)</t>
  </si>
  <si>
    <t>Ozone (8hr)</t>
  </si>
  <si>
    <t>Definitions</t>
  </si>
  <si>
    <t>OZONE</t>
  </si>
  <si>
    <t>PM2.5</t>
  </si>
  <si>
    <t>Ug/M3</t>
  </si>
  <si>
    <t>PPM</t>
  </si>
  <si>
    <t>Parameter</t>
  </si>
  <si>
    <t>Averaging period</t>
  </si>
  <si>
    <t>Units</t>
  </si>
  <si>
    <t>24hr (Daily)</t>
  </si>
  <si>
    <t>1hr &amp; 8hr running</t>
  </si>
  <si>
    <t>Units Defined</t>
  </si>
  <si>
    <t>Micrograms per cubic meter</t>
  </si>
  <si>
    <t>Parts per million</t>
  </si>
  <si>
    <t>MCCORMICK</t>
  </si>
  <si>
    <t>CAPE ROMAIN WILDLIFE REFUGE*</t>
  </si>
  <si>
    <t>Where 45 is the EPA state idenfication code for SC, ccc is the county identification code and ssss is the site identification code within the county.</t>
  </si>
  <si>
    <t>Moncks Corner</t>
  </si>
  <si>
    <t>Chesterfield</t>
  </si>
  <si>
    <t>Taylors</t>
  </si>
  <si>
    <t>Myrtle Beach</t>
  </si>
  <si>
    <t>Irmo</t>
  </si>
  <si>
    <t>Orangeburg</t>
  </si>
  <si>
    <t>Chester</t>
  </si>
  <si>
    <t>Greer</t>
  </si>
  <si>
    <t>MARYVILLE</t>
  </si>
  <si>
    <t>MERRYWOOD</t>
  </si>
  <si>
    <t>SC DEPT PROBATION, PAROLE</t>
  </si>
  <si>
    <t>Number of monitors active during the year:</t>
  </si>
  <si>
    <t>*: Monitor was replaced by an NOY/NO monitor in July.</t>
  </si>
  <si>
    <t>LONG CREEK</t>
  </si>
  <si>
    <t>Reactive Oxides of Nitrogen (NOY) - PPM</t>
  </si>
  <si>
    <t>[Parameter Code = 42600]</t>
  </si>
  <si>
    <t>082</t>
  </si>
  <si>
    <t>[Parameter Code = 42242]</t>
  </si>
  <si>
    <t>Mercury (Vapor) (HG) - Ng/M3</t>
  </si>
  <si>
    <t>[Parameter Code = 42601]</t>
  </si>
  <si>
    <t>Nitric Oxide (NO) - PPM</t>
  </si>
  <si>
    <t>BUSHY PARK PUMP STATION</t>
  </si>
  <si>
    <t>BATES HOUSE</t>
  </si>
  <si>
    <t>ND</t>
  </si>
  <si>
    <t>SCDHEC PARKING LOT*</t>
  </si>
  <si>
    <t>NO/NOY</t>
  </si>
  <si>
    <t>HG (Vapor)</t>
  </si>
  <si>
    <t>1hr</t>
  </si>
  <si>
    <t>Ng/M3</t>
  </si>
  <si>
    <t>Nanograms per cubic meter</t>
  </si>
  <si>
    <t>ALL ARE CONTINUOUS MONITORS</t>
  </si>
  <si>
    <t>Acid Precipitation (Rain) - PH</t>
  </si>
  <si>
    <t>** Delta terminated on April 3, 2001; Cape Romain taken over by outside contractor</t>
  </si>
  <si>
    <t>CHARLESTON FAA BEACON Dup</t>
  </si>
  <si>
    <t>CHESTERFIELD* Dup</t>
  </si>
  <si>
    <t>TRENTON* Dup</t>
  </si>
  <si>
    <t>TAYLORS Dup</t>
  </si>
  <si>
    <t>OLYMPIA* Dup</t>
  </si>
  <si>
    <t>LONG CREEK* Dup</t>
  </si>
  <si>
    <t>BATES HOUSE Dup</t>
  </si>
  <si>
    <t>MYRTLE BEACH Dup</t>
  </si>
  <si>
    <t>[Parameter Code = 65302]</t>
  </si>
  <si>
    <t>45-015-0005</t>
  </si>
  <si>
    <t>[Site Coordinates]</t>
  </si>
  <si>
    <t>Easting</t>
  </si>
  <si>
    <t>Northing</t>
  </si>
  <si>
    <t>Abbeville</t>
  </si>
  <si>
    <t>Aiken</t>
  </si>
  <si>
    <t>Anderson</t>
  </si>
  <si>
    <t>Barnwell</t>
  </si>
  <si>
    <t>Beaufort</t>
  </si>
  <si>
    <t>Berkeley</t>
  </si>
  <si>
    <t>Charleston</t>
  </si>
  <si>
    <t>North Charleston</t>
  </si>
  <si>
    <t>Cherokee</t>
  </si>
  <si>
    <t>Colleton</t>
  </si>
  <si>
    <t>Darlington</t>
  </si>
  <si>
    <t>Edgefield</t>
  </si>
  <si>
    <t>Florence</t>
  </si>
  <si>
    <t>Georgetown</t>
  </si>
  <si>
    <t>Greenville</t>
  </si>
  <si>
    <t>Greenwood</t>
  </si>
  <si>
    <t>Horry</t>
  </si>
  <si>
    <t>Lexington</t>
  </si>
  <si>
    <t>Cayce</t>
  </si>
  <si>
    <t>Oconee</t>
  </si>
  <si>
    <t>Pickens</t>
  </si>
  <si>
    <t>Clemson</t>
  </si>
  <si>
    <t>Richland</t>
  </si>
  <si>
    <t>Columbia</t>
  </si>
  <si>
    <t>Spartanburg</t>
  </si>
  <si>
    <t>Sumter</t>
  </si>
  <si>
    <t>Union</t>
  </si>
  <si>
    <t>Williamsburg</t>
  </si>
  <si>
    <t>York</t>
  </si>
  <si>
    <t>Rock Hill</t>
  </si>
  <si>
    <t>SPARTANBURG, SC</t>
  </si>
  <si>
    <t>ROCK HILL, SC</t>
  </si>
  <si>
    <t>MEMBRANE-SAMPLER</t>
  </si>
  <si>
    <t>704</t>
  </si>
  <si>
    <t>TEOM Gravimetric 30 deg C</t>
  </si>
  <si>
    <t>LOW LEVEL NOX INSTRUMENTAL</t>
  </si>
  <si>
    <t>TECO 42S CHEMILUMINESCENCE</t>
  </si>
  <si>
    <t>DUAL GOLD AMALGAMATION</t>
  </si>
  <si>
    <t>COLD VAPOR ATOMIC FLUORESCENCE</t>
  </si>
  <si>
    <t>UTM (Zone = 17)</t>
  </si>
  <si>
    <t>Not in one</t>
  </si>
  <si>
    <t>NOY</t>
  </si>
  <si>
    <t>NO</t>
  </si>
  <si>
    <t>HG</t>
  </si>
  <si>
    <t>SO2 (3hr)</t>
  </si>
  <si>
    <t>SO2 (24hr)</t>
  </si>
  <si>
    <t xml:space="preserve">1hr, 3hr &amp; 24hr </t>
  </si>
  <si>
    <t>ACID PRECIPITATION</t>
  </si>
  <si>
    <t>Annual</t>
  </si>
  <si>
    <t>PH</t>
  </si>
  <si>
    <t>CO (1hr)</t>
  </si>
  <si>
    <t>SO2 (1hr)</t>
  </si>
  <si>
    <t>CO (8hr)</t>
  </si>
  <si>
    <t>45-015-0042</t>
  </si>
  <si>
    <t>For maximum value used on summary page:</t>
  </si>
  <si>
    <t>Background Concentrations for Modeling Purposes*:</t>
  </si>
  <si>
    <r>
      <t>Sulfur Dioxide (SO</t>
    </r>
    <r>
      <rPr>
        <b/>
        <i/>
        <vertAlign val="subscript"/>
        <sz val="12"/>
        <rFont val="Arial"/>
        <family val="2"/>
      </rPr>
      <t>2</t>
    </r>
    <r>
      <rPr>
        <b/>
        <i/>
        <sz val="12"/>
        <rFont val="Arial"/>
        <family val="2"/>
      </rPr>
      <t xml:space="preserve">) -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</si>
  <si>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80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Annual, 365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24hr, 1300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3hr]</t>
    </r>
  </si>
  <si>
    <t>to obtain backgound concentrations used in air dispersion modeling analyses.</t>
  </si>
  <si>
    <r>
      <t xml:space="preserve">*These concentrations were converted to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from the ppm monitored concentrations (below), using the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conversion factor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2618 * ppm,</t>
    </r>
  </si>
  <si>
    <r>
      <t>Nitrogen Dioxide (NO</t>
    </r>
    <r>
      <rPr>
        <b/>
        <i/>
        <vertAlign val="subscript"/>
        <sz val="12"/>
        <rFont val="Arial"/>
        <family val="2"/>
      </rPr>
      <t>2</t>
    </r>
    <r>
      <rPr>
        <b/>
        <i/>
        <sz val="12"/>
        <rFont val="Arial"/>
        <family val="2"/>
      </rPr>
      <t xml:space="preserve">) -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</si>
  <si>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100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Annual Mean]</t>
    </r>
  </si>
  <si>
    <r>
      <t xml:space="preserve">*These concentrations were converted to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from the ppm monitored concentrations (below), using the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conversion factor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1881 * ppm,</t>
    </r>
  </si>
  <si>
    <r>
      <t xml:space="preserve">Carbon Monoxide (CO)  - 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</si>
  <si>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40,000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1hr Max, 10,000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8hr Max]</t>
    </r>
  </si>
  <si>
    <r>
      <t xml:space="preserve">*These concentrations were converted to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from the ppm monitored concentrations (below), using the CO conversion factor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1.145 * ppm *1000,</t>
    </r>
  </si>
  <si>
    <r>
      <t xml:space="preserve">Total Suspended Particulate(TSP) -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</si>
  <si>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75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Annual Geom. Mean]</t>
    </r>
  </si>
  <si>
    <r>
      <t xml:space="preserve">Particulate Matter (PM10) -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</si>
  <si>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50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Annual Mean, 150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24hr]</t>
    </r>
  </si>
  <si>
    <r>
      <t xml:space="preserve">Lead (PB) -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</si>
  <si>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1.5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Quartly Mean]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</si>
</sst>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0"/>
    <numFmt numFmtId="168" formatCode="mmmm\ d\,\ yyyy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"/>
    <numFmt numFmtId="174" formatCode="###,###,##0.0"/>
    <numFmt numFmtId="175" formatCode="##########0"/>
    <numFmt numFmtId="176" formatCode="##,##0.000"/>
    <numFmt numFmtId="177" formatCode="##,##0.0"/>
  </numFmts>
  <fonts count="18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bscript"/>
      <sz val="12"/>
      <name val="Arial"/>
      <family val="2"/>
    </font>
    <font>
      <b/>
      <i/>
      <sz val="12"/>
      <name val="Symbol"/>
      <family val="1"/>
    </font>
    <font>
      <b/>
      <i/>
      <vertAlign val="superscript"/>
      <sz val="12"/>
      <name val="Arial"/>
      <family val="2"/>
    </font>
    <font>
      <b/>
      <i/>
      <sz val="10"/>
      <name val="Symbol"/>
      <family val="1"/>
    </font>
    <font>
      <b/>
      <i/>
      <vertAlign val="super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lightUp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/>
      <protection hidden="1" locked="0"/>
    </xf>
    <xf numFmtId="1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0" fontId="0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left" wrapText="1"/>
      <protection/>
    </xf>
    <xf numFmtId="49" fontId="0" fillId="0" borderId="0" xfId="21" applyNumberFormat="1" applyFont="1" applyAlignment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9" fontId="4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22" applyNumberFormat="1" applyFont="1" applyAlignment="1">
      <alignment horizontal="center"/>
    </xf>
    <xf numFmtId="166" fontId="0" fillId="0" borderId="0" xfId="22" applyNumberFormat="1" applyFont="1" applyAlignment="1">
      <alignment horizontal="center"/>
    </xf>
    <xf numFmtId="0" fontId="0" fillId="0" borderId="0" xfId="0" applyFont="1" applyAlignment="1" applyProtection="1">
      <alignment/>
      <protection hidden="1" locked="0"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21" applyFont="1">
      <alignment/>
      <protection/>
    </xf>
    <xf numFmtId="9" fontId="0" fillId="0" borderId="0" xfId="22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21" applyFont="1" applyAlignment="1">
      <alignment horizontal="center" vertical="center"/>
      <protection/>
    </xf>
    <xf numFmtId="173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0" xfId="21" applyFont="1" applyAlignment="1">
      <alignment horizontal="left"/>
      <protection/>
    </xf>
    <xf numFmtId="0" fontId="2" fillId="0" borderId="0" xfId="21" applyFont="1" applyAlignment="1">
      <alignment horizontal="center"/>
      <protection/>
    </xf>
    <xf numFmtId="0" fontId="0" fillId="0" borderId="0" xfId="21" applyFont="1" applyAlignment="1">
      <alignment horizontal="left" vertical="top" wrapText="1"/>
      <protection/>
    </xf>
    <xf numFmtId="0" fontId="0" fillId="0" borderId="0" xfId="21" applyFont="1" applyAlignment="1">
      <alignment horizontal="left" wrapText="1"/>
      <protection/>
    </xf>
    <xf numFmtId="0" fontId="3" fillId="0" borderId="0" xfId="21" applyFont="1" applyAlignment="1">
      <alignment horizontal="left" vertical="center" wrapText="1"/>
      <protection/>
    </xf>
    <xf numFmtId="0" fontId="0" fillId="0" borderId="0" xfId="21" applyFont="1" applyAlignment="1">
      <alignment horizontal="left"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 topLeftCell="A1">
      <selection activeCell="A4" sqref="A4"/>
    </sheetView>
  </sheetViews>
  <sheetFormatPr defaultColWidth="9.140625" defaultRowHeight="12.75"/>
  <cols>
    <col min="1" max="1" width="37.00390625" style="5" bestFit="1" customWidth="1"/>
    <col min="2" max="2" width="13.421875" style="5" customWidth="1"/>
    <col min="3" max="3" width="14.28125" style="5" customWidth="1"/>
    <col min="4" max="4" width="7.8515625" style="5" customWidth="1"/>
    <col min="5" max="5" width="10.28125" style="5" bestFit="1" customWidth="1"/>
    <col min="6" max="6" width="7.8515625" style="5" customWidth="1"/>
    <col min="7" max="7" width="5.7109375" style="5" bestFit="1" customWidth="1"/>
    <col min="8" max="8" width="10.28125" style="5" bestFit="1" customWidth="1"/>
    <col min="9" max="9" width="7.421875" style="5" customWidth="1"/>
    <col min="10" max="10" width="5.7109375" style="5" bestFit="1" customWidth="1"/>
    <col min="11" max="11" width="6.28125" style="5" bestFit="1" customWidth="1"/>
    <col min="12" max="12" width="10.28125" style="5" bestFit="1" customWidth="1"/>
    <col min="13" max="13" width="11.7109375" style="5" bestFit="1" customWidth="1"/>
    <col min="14" max="14" width="7.7109375" style="5" bestFit="1" customWidth="1"/>
    <col min="15" max="15" width="9.8515625" style="5" bestFit="1" customWidth="1"/>
    <col min="16" max="16" width="17.421875" style="5" bestFit="1" customWidth="1"/>
    <col min="17" max="17" width="28.57421875" style="5" bestFit="1" customWidth="1"/>
    <col min="18" max="16384" width="9.140625" style="5" customWidth="1"/>
  </cols>
  <sheetData>
    <row r="1" spans="1:17" ht="15">
      <c r="A1" s="89" t="s">
        <v>556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9.5">
      <c r="A2" s="89" t="s">
        <v>557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4.25">
      <c r="A3" s="90" t="s">
        <v>558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ht="12.75"/>
    <row r="5" spans="4:10" ht="12.75">
      <c r="D5" s="36" t="s">
        <v>156</v>
      </c>
      <c r="E5" s="92" t="s">
        <v>132</v>
      </c>
      <c r="F5" s="92"/>
      <c r="H5" s="92" t="s">
        <v>129</v>
      </c>
      <c r="I5" s="92"/>
      <c r="J5" s="36"/>
    </row>
    <row r="6" spans="1:10" ht="12.75">
      <c r="A6" s="37" t="s">
        <v>56</v>
      </c>
      <c r="B6" s="29" t="s">
        <v>2</v>
      </c>
      <c r="C6" s="29" t="s">
        <v>1</v>
      </c>
      <c r="D6" s="36" t="s">
        <v>128</v>
      </c>
      <c r="E6" s="36" t="s">
        <v>3</v>
      </c>
      <c r="F6" s="36" t="s">
        <v>4</v>
      </c>
      <c r="H6" s="36" t="s">
        <v>3</v>
      </c>
      <c r="I6" s="36" t="s">
        <v>4</v>
      </c>
      <c r="J6" s="36"/>
    </row>
    <row r="7" spans="1:10" ht="12.75">
      <c r="A7" s="7" t="s">
        <v>126</v>
      </c>
      <c r="B7" s="19" t="s">
        <v>504</v>
      </c>
      <c r="C7" s="7"/>
      <c r="D7" s="40">
        <f aca="true" t="shared" si="0" ref="D7:F14">B31*2618</f>
        <v>4.4506000000000006</v>
      </c>
      <c r="E7" s="40">
        <f t="shared" si="0"/>
        <v>18.326</v>
      </c>
      <c r="F7" s="40">
        <f t="shared" si="0"/>
        <v>18.326</v>
      </c>
      <c r="H7" s="40">
        <f aca="true" t="shared" si="1" ref="H7:I14">F31*2618</f>
        <v>34.034000000000006</v>
      </c>
      <c r="I7" s="40">
        <f t="shared" si="1"/>
        <v>31.416</v>
      </c>
      <c r="J7" s="6"/>
    </row>
    <row r="8" spans="1:10" ht="12.75">
      <c r="A8" s="7" t="s">
        <v>14</v>
      </c>
      <c r="B8" s="19" t="s">
        <v>507</v>
      </c>
      <c r="C8" s="19" t="s">
        <v>508</v>
      </c>
      <c r="D8" s="40">
        <f t="shared" si="0"/>
        <v>6.545</v>
      </c>
      <c r="E8" s="40">
        <f t="shared" si="0"/>
        <v>28.798000000000002</v>
      </c>
      <c r="F8" s="40">
        <f t="shared" si="0"/>
        <v>28.798000000000002</v>
      </c>
      <c r="H8" s="40">
        <f t="shared" si="1"/>
        <v>94.248</v>
      </c>
      <c r="I8" s="40">
        <f t="shared" si="1"/>
        <v>70.68599999999999</v>
      </c>
      <c r="J8" s="6"/>
    </row>
    <row r="9" spans="1:10" ht="12.75">
      <c r="A9" s="7" t="s">
        <v>16</v>
      </c>
      <c r="B9" s="19" t="s">
        <v>507</v>
      </c>
      <c r="C9" s="7"/>
      <c r="D9" s="40">
        <f t="shared" si="0"/>
        <v>4.4506000000000006</v>
      </c>
      <c r="E9" s="40">
        <f t="shared" si="0"/>
        <v>18.326</v>
      </c>
      <c r="F9" s="40">
        <f t="shared" si="0"/>
        <v>15.708</v>
      </c>
      <c r="H9" s="40">
        <f t="shared" si="1"/>
        <v>70.68599999999999</v>
      </c>
      <c r="I9" s="40">
        <f t="shared" si="1"/>
        <v>60.214</v>
      </c>
      <c r="J9" s="6"/>
    </row>
    <row r="10" spans="1:10" ht="12.75">
      <c r="A10" s="7" t="s">
        <v>24</v>
      </c>
      <c r="B10" s="19" t="s">
        <v>514</v>
      </c>
      <c r="C10" s="19" t="s">
        <v>514</v>
      </c>
      <c r="D10" s="40">
        <f t="shared" si="0"/>
        <v>4.9742</v>
      </c>
      <c r="E10" s="40">
        <f t="shared" si="0"/>
        <v>20.944</v>
      </c>
      <c r="F10" s="40">
        <f t="shared" si="0"/>
        <v>20.944</v>
      </c>
      <c r="H10" s="40">
        <f t="shared" si="1"/>
        <v>102.102</v>
      </c>
      <c r="I10" s="40">
        <f t="shared" si="1"/>
        <v>81.158</v>
      </c>
      <c r="J10" s="6"/>
    </row>
    <row r="11" spans="1:10" ht="12.75">
      <c r="A11" s="7" t="s">
        <v>236</v>
      </c>
      <c r="B11" s="19" t="s">
        <v>515</v>
      </c>
      <c r="C11" s="19" t="s">
        <v>515</v>
      </c>
      <c r="D11" s="40">
        <f t="shared" si="0"/>
        <v>7.854</v>
      </c>
      <c r="E11" s="40">
        <f t="shared" si="0"/>
        <v>54.978</v>
      </c>
      <c r="F11" s="40">
        <f t="shared" si="0"/>
        <v>36.652</v>
      </c>
      <c r="H11" s="40">
        <f t="shared" si="1"/>
        <v>109.956</v>
      </c>
      <c r="I11" s="40">
        <f t="shared" si="1"/>
        <v>83.776</v>
      </c>
      <c r="J11" s="6"/>
    </row>
    <row r="12" spans="1:10" ht="12.75">
      <c r="A12" s="7" t="s">
        <v>66</v>
      </c>
      <c r="B12" s="19" t="s">
        <v>518</v>
      </c>
      <c r="C12" s="19" t="s">
        <v>459</v>
      </c>
      <c r="D12" s="40">
        <f t="shared" si="0"/>
        <v>9.6866</v>
      </c>
      <c r="E12" s="40">
        <f t="shared" si="0"/>
        <v>70.68599999999999</v>
      </c>
      <c r="F12" s="40">
        <f t="shared" si="0"/>
        <v>62.832</v>
      </c>
      <c r="H12" s="40">
        <f t="shared" si="1"/>
        <v>280.12600000000003</v>
      </c>
      <c r="I12" s="40">
        <f t="shared" si="1"/>
        <v>217.294</v>
      </c>
      <c r="J12" s="6"/>
    </row>
    <row r="13" spans="1:10" ht="12.75">
      <c r="A13" s="7" t="s">
        <v>468</v>
      </c>
      <c r="B13" s="19" t="s">
        <v>520</v>
      </c>
      <c r="C13" s="7"/>
      <c r="D13" s="40">
        <f t="shared" si="0"/>
        <v>4.9742</v>
      </c>
      <c r="E13" s="40">
        <f t="shared" si="0"/>
        <v>26.18</v>
      </c>
      <c r="F13" s="40">
        <f t="shared" si="0"/>
        <v>23.562</v>
      </c>
      <c r="H13" s="40">
        <f t="shared" si="1"/>
        <v>52.36</v>
      </c>
      <c r="I13" s="40">
        <f t="shared" si="1"/>
        <v>47.124</v>
      </c>
      <c r="J13" s="6"/>
    </row>
    <row r="14" spans="1:10" ht="12.75">
      <c r="A14" s="21" t="s">
        <v>412</v>
      </c>
      <c r="B14" s="20" t="s">
        <v>460</v>
      </c>
      <c r="C14" s="86"/>
      <c r="D14" s="40">
        <f t="shared" si="0"/>
        <v>4.4506000000000006</v>
      </c>
      <c r="E14" s="40">
        <f t="shared" si="0"/>
        <v>20.944</v>
      </c>
      <c r="F14" s="40">
        <f t="shared" si="0"/>
        <v>15.708</v>
      </c>
      <c r="H14" s="40">
        <f t="shared" si="1"/>
        <v>91.63000000000001</v>
      </c>
      <c r="I14" s="40">
        <f t="shared" si="1"/>
        <v>57.596000000000004</v>
      </c>
      <c r="J14" s="6"/>
    </row>
    <row r="15" spans="1:10" ht="12.75">
      <c r="A15" s="7" t="s">
        <v>163</v>
      </c>
      <c r="B15" s="19" t="s">
        <v>523</v>
      </c>
      <c r="C15" s="86"/>
      <c r="D15" s="40">
        <f aca="true" t="shared" si="2" ref="D15:F17">B40*2618</f>
        <v>7.854</v>
      </c>
      <c r="E15" s="40">
        <f t="shared" si="2"/>
        <v>26.18</v>
      </c>
      <c r="F15" s="40">
        <f t="shared" si="2"/>
        <v>26.18</v>
      </c>
      <c r="H15" s="40">
        <f aca="true" t="shared" si="3" ref="H15:I17">F40*2618</f>
        <v>75.922</v>
      </c>
      <c r="I15" s="40">
        <f t="shared" si="3"/>
        <v>54.978</v>
      </c>
      <c r="J15" s="6"/>
    </row>
    <row r="16" spans="1:10" ht="12.75">
      <c r="A16" s="7" t="s">
        <v>184</v>
      </c>
      <c r="B16" s="19" t="s">
        <v>523</v>
      </c>
      <c r="C16" s="86"/>
      <c r="D16" s="40">
        <f t="shared" si="2"/>
        <v>4.1888000000000005</v>
      </c>
      <c r="E16" s="40">
        <f t="shared" si="2"/>
        <v>23.562</v>
      </c>
      <c r="F16" s="40">
        <f t="shared" si="2"/>
        <v>23.562</v>
      </c>
      <c r="H16" s="40">
        <f t="shared" si="3"/>
        <v>83.776</v>
      </c>
      <c r="I16" s="40">
        <f t="shared" si="3"/>
        <v>78.53999999999999</v>
      </c>
      <c r="J16" s="6"/>
    </row>
    <row r="17" spans="1:10" ht="12.75">
      <c r="A17" s="7" t="s">
        <v>109</v>
      </c>
      <c r="B17" s="19" t="s">
        <v>523</v>
      </c>
      <c r="C17" s="19" t="s">
        <v>524</v>
      </c>
      <c r="D17" s="40">
        <f t="shared" si="2"/>
        <v>6.806800000000001</v>
      </c>
      <c r="E17" s="40">
        <f t="shared" si="2"/>
        <v>20.944</v>
      </c>
      <c r="F17" s="40">
        <f t="shared" si="2"/>
        <v>20.944</v>
      </c>
      <c r="H17" s="40">
        <f t="shared" si="3"/>
        <v>52.36</v>
      </c>
      <c r="I17" s="40">
        <f t="shared" si="3"/>
        <v>47.124</v>
      </c>
      <c r="J17" s="6"/>
    </row>
    <row r="18" spans="1:10" ht="12.75">
      <c r="A18" s="7"/>
      <c r="B18" s="86"/>
      <c r="C18" s="7"/>
      <c r="D18" s="40"/>
      <c r="E18" s="40"/>
      <c r="F18" s="40"/>
      <c r="H18" s="40"/>
      <c r="I18" s="40"/>
      <c r="J18" s="6"/>
    </row>
    <row r="19" ht="12.75"/>
    <row r="20" spans="1:13" ht="15.75">
      <c r="A20" s="96" t="s">
        <v>560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6" ht="15.75" customHeight="1">
      <c r="A21" s="97" t="s">
        <v>559</v>
      </c>
      <c r="B21" s="97"/>
      <c r="C21" s="97"/>
      <c r="D21" s="97"/>
      <c r="E21" s="98"/>
      <c r="F21" s="87"/>
    </row>
    <row r="22" spans="1:6" ht="12.75">
      <c r="A22" s="87"/>
      <c r="B22" s="87"/>
      <c r="C22" s="87"/>
      <c r="D22" s="87"/>
      <c r="E22" s="87"/>
      <c r="F22" s="87"/>
    </row>
    <row r="23" spans="1:6" ht="12.75">
      <c r="A23" s="87"/>
      <c r="B23" s="87"/>
      <c r="C23" s="87"/>
      <c r="D23" s="87"/>
      <c r="E23" s="87"/>
      <c r="F23" s="87"/>
    </row>
    <row r="24" spans="1:6" ht="12.75">
      <c r="A24" s="87"/>
      <c r="B24" s="87"/>
      <c r="C24" s="87"/>
      <c r="D24" s="87"/>
      <c r="E24" s="87"/>
      <c r="F24" s="87"/>
    </row>
    <row r="25" spans="1:17" ht="15">
      <c r="A25" s="89" t="s">
        <v>134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ht="12.75">
      <c r="A26" s="90" t="s">
        <v>427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>
      <c r="A27" s="90" t="s">
        <v>135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ht="12.75">
      <c r="A28" s="2"/>
    </row>
    <row r="29" spans="2:17" ht="12.75">
      <c r="B29" s="36" t="s">
        <v>156</v>
      </c>
      <c r="C29" s="92" t="s">
        <v>132</v>
      </c>
      <c r="D29" s="93"/>
      <c r="E29" s="93"/>
      <c r="F29" s="92" t="s">
        <v>129</v>
      </c>
      <c r="G29" s="94"/>
      <c r="H29" s="92"/>
      <c r="I29" s="92" t="s">
        <v>127</v>
      </c>
      <c r="J29" s="94"/>
      <c r="K29" s="92" t="s">
        <v>156</v>
      </c>
      <c r="L29" s="92"/>
      <c r="M29" s="28" t="s">
        <v>253</v>
      </c>
      <c r="N29" s="28" t="s">
        <v>259</v>
      </c>
      <c r="O29" s="28" t="s">
        <v>257</v>
      </c>
      <c r="P29" s="28" t="s">
        <v>255</v>
      </c>
      <c r="Q29" s="28" t="s">
        <v>262</v>
      </c>
    </row>
    <row r="30" spans="1:17" ht="12.75">
      <c r="A30" s="37" t="s">
        <v>56</v>
      </c>
      <c r="B30" s="36" t="s">
        <v>128</v>
      </c>
      <c r="C30" s="36" t="s">
        <v>3</v>
      </c>
      <c r="D30" s="36" t="s">
        <v>4</v>
      </c>
      <c r="E30" s="36" t="s">
        <v>131</v>
      </c>
      <c r="F30" s="36" t="s">
        <v>3</v>
      </c>
      <c r="G30" s="36" t="s">
        <v>4</v>
      </c>
      <c r="H30" s="36" t="s">
        <v>130</v>
      </c>
      <c r="I30" s="36" t="s">
        <v>3</v>
      </c>
      <c r="J30" s="36" t="s">
        <v>4</v>
      </c>
      <c r="K30" s="36" t="s">
        <v>133</v>
      </c>
      <c r="L30" s="38" t="s">
        <v>169</v>
      </c>
      <c r="M30" s="28" t="s">
        <v>254</v>
      </c>
      <c r="N30" s="28" t="s">
        <v>260</v>
      </c>
      <c r="O30" s="28" t="s">
        <v>258</v>
      </c>
      <c r="P30" s="28" t="s">
        <v>256</v>
      </c>
      <c r="Q30" s="28" t="s">
        <v>263</v>
      </c>
    </row>
    <row r="31" spans="1:17" ht="12.75">
      <c r="A31" s="7" t="s">
        <v>126</v>
      </c>
      <c r="B31" s="76">
        <v>0.0017000000000000001</v>
      </c>
      <c r="C31" s="65">
        <v>0.007</v>
      </c>
      <c r="D31" s="65">
        <v>0.007</v>
      </c>
      <c r="E31" s="6">
        <v>0</v>
      </c>
      <c r="F31" s="65">
        <v>0.013000000000000001</v>
      </c>
      <c r="G31" s="65">
        <v>0.012</v>
      </c>
      <c r="H31" s="6">
        <v>0</v>
      </c>
      <c r="I31" s="65">
        <v>0.019</v>
      </c>
      <c r="J31" s="65">
        <v>0.016</v>
      </c>
      <c r="K31" s="23">
        <v>8635</v>
      </c>
      <c r="L31" s="66">
        <v>0.99</v>
      </c>
      <c r="M31" s="21" t="s">
        <v>202</v>
      </c>
      <c r="N31" s="23" t="s">
        <v>294</v>
      </c>
      <c r="O31" s="23" t="s">
        <v>215</v>
      </c>
      <c r="P31" s="21" t="s">
        <v>298</v>
      </c>
      <c r="Q31" s="21" t="s">
        <v>403</v>
      </c>
    </row>
    <row r="32" spans="1:17" ht="12.75">
      <c r="A32" s="7" t="s">
        <v>14</v>
      </c>
      <c r="B32" s="76">
        <v>0.0025</v>
      </c>
      <c r="C32" s="65">
        <v>0.011000000000000001</v>
      </c>
      <c r="D32" s="65">
        <v>0.011000000000000001</v>
      </c>
      <c r="E32" s="6">
        <v>0</v>
      </c>
      <c r="F32" s="65">
        <v>0.036000000000000004</v>
      </c>
      <c r="G32" s="65">
        <v>0.027</v>
      </c>
      <c r="H32" s="6">
        <v>0</v>
      </c>
      <c r="I32" s="65">
        <v>0.048</v>
      </c>
      <c r="J32" s="65">
        <v>0.042</v>
      </c>
      <c r="K32" s="23">
        <v>8682</v>
      </c>
      <c r="L32" s="66">
        <v>0.99</v>
      </c>
      <c r="M32" s="21" t="s">
        <v>300</v>
      </c>
      <c r="N32" s="23" t="s">
        <v>294</v>
      </c>
      <c r="O32" s="23" t="s">
        <v>215</v>
      </c>
      <c r="P32" s="21" t="s">
        <v>293</v>
      </c>
      <c r="Q32" s="21" t="s">
        <v>402</v>
      </c>
    </row>
    <row r="33" spans="1:17" ht="12.75">
      <c r="A33" s="7" t="s">
        <v>16</v>
      </c>
      <c r="B33" s="76">
        <v>0.0017000000000000001</v>
      </c>
      <c r="C33" s="65">
        <v>0.007</v>
      </c>
      <c r="D33" s="65">
        <v>0.006</v>
      </c>
      <c r="E33" s="6">
        <v>0</v>
      </c>
      <c r="F33" s="65">
        <v>0.027</v>
      </c>
      <c r="G33" s="65">
        <v>0.023</v>
      </c>
      <c r="H33" s="6">
        <v>0</v>
      </c>
      <c r="I33" s="65">
        <v>0.049</v>
      </c>
      <c r="J33" s="65">
        <v>0.043000000000000003</v>
      </c>
      <c r="K33" s="23">
        <v>8643</v>
      </c>
      <c r="L33" s="66">
        <v>0.99</v>
      </c>
      <c r="M33" s="21" t="s">
        <v>213</v>
      </c>
      <c r="N33" s="23" t="s">
        <v>294</v>
      </c>
      <c r="O33" s="23" t="s">
        <v>296</v>
      </c>
      <c r="P33" s="21" t="s">
        <v>295</v>
      </c>
      <c r="Q33" s="21" t="s">
        <v>403</v>
      </c>
    </row>
    <row r="34" spans="1:17" ht="12.75">
      <c r="A34" s="7" t="s">
        <v>24</v>
      </c>
      <c r="B34" s="76">
        <v>0.0019</v>
      </c>
      <c r="C34" s="65">
        <v>0.008</v>
      </c>
      <c r="D34" s="65">
        <v>0.008</v>
      </c>
      <c r="E34" s="6">
        <v>0</v>
      </c>
      <c r="F34" s="65">
        <v>0.039</v>
      </c>
      <c r="G34" s="65">
        <v>0.031</v>
      </c>
      <c r="H34" s="6">
        <v>0</v>
      </c>
      <c r="I34" s="65">
        <v>0.062</v>
      </c>
      <c r="J34" s="65">
        <v>0.053000000000000005</v>
      </c>
      <c r="K34" s="23">
        <v>8689</v>
      </c>
      <c r="L34" s="66">
        <v>0.99</v>
      </c>
      <c r="M34" s="21" t="s">
        <v>213</v>
      </c>
      <c r="N34" s="23" t="s">
        <v>294</v>
      </c>
      <c r="O34" s="23" t="s">
        <v>296</v>
      </c>
      <c r="P34" s="21" t="s">
        <v>293</v>
      </c>
      <c r="Q34" s="21" t="s">
        <v>216</v>
      </c>
    </row>
    <row r="35" spans="1:17" ht="12.75">
      <c r="A35" s="7" t="s">
        <v>236</v>
      </c>
      <c r="B35" s="76">
        <v>0.003</v>
      </c>
      <c r="C35" s="65">
        <v>0.021</v>
      </c>
      <c r="D35" s="65">
        <v>0.014</v>
      </c>
      <c r="E35" s="6">
        <v>0</v>
      </c>
      <c r="F35" s="65">
        <v>0.042</v>
      </c>
      <c r="G35" s="65">
        <v>0.032</v>
      </c>
      <c r="H35" s="6">
        <v>0</v>
      </c>
      <c r="I35" s="65">
        <v>0.054</v>
      </c>
      <c r="J35" s="65">
        <v>0.049</v>
      </c>
      <c r="K35" s="23">
        <v>8696</v>
      </c>
      <c r="L35" s="66">
        <v>0.99</v>
      </c>
      <c r="M35" s="21" t="s">
        <v>213</v>
      </c>
      <c r="N35" s="23" t="s">
        <v>214</v>
      </c>
      <c r="O35" s="23" t="s">
        <v>215</v>
      </c>
      <c r="P35" s="21" t="s">
        <v>293</v>
      </c>
      <c r="Q35" s="21" t="s">
        <v>402</v>
      </c>
    </row>
    <row r="36" spans="1:17" ht="12.75">
      <c r="A36" s="7" t="s">
        <v>66</v>
      </c>
      <c r="B36" s="76">
        <v>0.0037</v>
      </c>
      <c r="C36" s="65">
        <v>0.027</v>
      </c>
      <c r="D36" s="65">
        <v>0.024</v>
      </c>
      <c r="E36" s="6">
        <v>0</v>
      </c>
      <c r="F36" s="65">
        <v>0.10700000000000001</v>
      </c>
      <c r="G36" s="65">
        <v>0.083</v>
      </c>
      <c r="H36" s="6">
        <v>0</v>
      </c>
      <c r="I36" s="65">
        <v>0.149</v>
      </c>
      <c r="J36" s="65">
        <v>0.126</v>
      </c>
      <c r="K36" s="23">
        <v>8568</v>
      </c>
      <c r="L36" s="66">
        <v>0.98</v>
      </c>
      <c r="M36" s="21" t="s">
        <v>216</v>
      </c>
      <c r="N36" s="23" t="s">
        <v>297</v>
      </c>
      <c r="O36" s="23" t="s">
        <v>215</v>
      </c>
      <c r="P36" s="21" t="s">
        <v>293</v>
      </c>
      <c r="Q36" s="21" t="s">
        <v>403</v>
      </c>
    </row>
    <row r="37" spans="1:17" ht="12.75">
      <c r="A37" s="7" t="s">
        <v>468</v>
      </c>
      <c r="B37" s="76">
        <v>0.0019</v>
      </c>
      <c r="C37" s="65">
        <v>0.01</v>
      </c>
      <c r="D37" s="65">
        <v>0.009000000000000001</v>
      </c>
      <c r="E37" s="6">
        <v>0</v>
      </c>
      <c r="F37" s="65">
        <v>0.02</v>
      </c>
      <c r="G37" s="65">
        <v>0.018000000000000002</v>
      </c>
      <c r="H37" s="6">
        <v>0</v>
      </c>
      <c r="I37" s="65">
        <v>0.03</v>
      </c>
      <c r="J37" s="65">
        <v>0.024</v>
      </c>
      <c r="K37" s="23">
        <v>8660</v>
      </c>
      <c r="L37" s="66">
        <v>0.99</v>
      </c>
      <c r="M37" s="21" t="s">
        <v>216</v>
      </c>
      <c r="N37" s="23" t="s">
        <v>301</v>
      </c>
      <c r="O37" s="23" t="s">
        <v>215</v>
      </c>
      <c r="P37" s="21" t="s">
        <v>295</v>
      </c>
      <c r="Q37" s="21" t="s">
        <v>400</v>
      </c>
    </row>
    <row r="38" spans="1:17" ht="12.75">
      <c r="A38" s="21" t="s">
        <v>412</v>
      </c>
      <c r="B38" s="76">
        <v>0.0017000000000000001</v>
      </c>
      <c r="C38" s="65">
        <v>0.008</v>
      </c>
      <c r="D38" s="65">
        <v>0.006</v>
      </c>
      <c r="E38" s="6">
        <v>0</v>
      </c>
      <c r="F38" s="65">
        <v>0.035</v>
      </c>
      <c r="G38" s="65">
        <v>0.022000000000000002</v>
      </c>
      <c r="H38" s="6">
        <v>0</v>
      </c>
      <c r="I38" s="65">
        <v>0.056</v>
      </c>
      <c r="J38" s="65">
        <v>0.028</v>
      </c>
      <c r="K38" s="23">
        <v>8307</v>
      </c>
      <c r="L38" s="66">
        <v>0.95</v>
      </c>
      <c r="M38" s="21" t="s">
        <v>216</v>
      </c>
      <c r="N38" s="23" t="s">
        <v>297</v>
      </c>
      <c r="O38" s="23" t="s">
        <v>296</v>
      </c>
      <c r="P38" s="21" t="s">
        <v>293</v>
      </c>
      <c r="Q38" s="55" t="s">
        <v>403</v>
      </c>
    </row>
    <row r="39" spans="1:17" ht="12.75">
      <c r="A39" s="7"/>
      <c r="B39" s="76"/>
      <c r="C39" s="65"/>
      <c r="D39" s="65"/>
      <c r="E39" s="6"/>
      <c r="F39" s="65"/>
      <c r="G39" s="65"/>
      <c r="H39" s="6"/>
      <c r="K39" s="23"/>
      <c r="L39" s="66"/>
      <c r="M39" s="21"/>
      <c r="N39" s="23"/>
      <c r="O39" s="23"/>
      <c r="P39" s="21"/>
      <c r="Q39" s="55" t="s">
        <v>399</v>
      </c>
    </row>
    <row r="40" spans="1:17" ht="12.75">
      <c r="A40" s="7" t="s">
        <v>163</v>
      </c>
      <c r="B40" s="76">
        <v>0.003</v>
      </c>
      <c r="C40" s="65">
        <v>0.01</v>
      </c>
      <c r="D40" s="65">
        <v>0.01</v>
      </c>
      <c r="E40" s="6">
        <v>0</v>
      </c>
      <c r="F40" s="65">
        <v>0.029</v>
      </c>
      <c r="G40" s="65">
        <v>0.021</v>
      </c>
      <c r="H40" s="6">
        <v>0</v>
      </c>
      <c r="I40" s="65">
        <v>0.031</v>
      </c>
      <c r="J40" s="65">
        <v>0.031</v>
      </c>
      <c r="K40" s="23">
        <v>8504</v>
      </c>
      <c r="L40" s="66">
        <v>0.97</v>
      </c>
      <c r="M40" s="21" t="s">
        <v>216</v>
      </c>
      <c r="N40" s="23" t="s">
        <v>301</v>
      </c>
      <c r="O40" s="23" t="s">
        <v>215</v>
      </c>
      <c r="P40" s="21" t="s">
        <v>293</v>
      </c>
      <c r="Q40" s="21" t="s">
        <v>216</v>
      </c>
    </row>
    <row r="41" spans="1:17" ht="12.75">
      <c r="A41" s="7" t="s">
        <v>184</v>
      </c>
      <c r="B41" s="76">
        <v>0.0016</v>
      </c>
      <c r="C41" s="65">
        <v>0.009000000000000001</v>
      </c>
      <c r="D41" s="65">
        <v>0.009000000000000001</v>
      </c>
      <c r="E41" s="6">
        <v>0</v>
      </c>
      <c r="F41" s="65">
        <v>0.032</v>
      </c>
      <c r="G41" s="65">
        <v>0.03</v>
      </c>
      <c r="H41" s="6">
        <v>0</v>
      </c>
      <c r="I41" s="65">
        <v>0.08</v>
      </c>
      <c r="J41" s="65">
        <v>0.05</v>
      </c>
      <c r="K41" s="23">
        <v>8676</v>
      </c>
      <c r="L41" s="66">
        <v>0.99</v>
      </c>
      <c r="M41" s="21" t="s">
        <v>216</v>
      </c>
      <c r="N41" s="23" t="s">
        <v>299</v>
      </c>
      <c r="O41" s="23" t="s">
        <v>215</v>
      </c>
      <c r="P41" s="21" t="s">
        <v>292</v>
      </c>
      <c r="Q41" s="21" t="s">
        <v>401</v>
      </c>
    </row>
    <row r="42" spans="1:17" ht="12.75">
      <c r="A42" s="7" t="s">
        <v>109</v>
      </c>
      <c r="B42" s="76">
        <v>0.0026000000000000003</v>
      </c>
      <c r="C42" s="65">
        <v>0.008</v>
      </c>
      <c r="D42" s="65">
        <v>0.008</v>
      </c>
      <c r="E42" s="6">
        <v>0</v>
      </c>
      <c r="F42" s="65">
        <v>0.02</v>
      </c>
      <c r="G42" s="65">
        <v>0.018000000000000002</v>
      </c>
      <c r="H42" s="6">
        <v>0</v>
      </c>
      <c r="I42" s="65">
        <v>0.031</v>
      </c>
      <c r="J42" s="65">
        <v>0.03</v>
      </c>
      <c r="K42" s="23">
        <v>8693</v>
      </c>
      <c r="L42" s="66">
        <v>0.99</v>
      </c>
      <c r="M42" s="21" t="s">
        <v>213</v>
      </c>
      <c r="N42" s="23" t="s">
        <v>214</v>
      </c>
      <c r="O42" s="23" t="s">
        <v>215</v>
      </c>
      <c r="P42" s="21" t="s">
        <v>292</v>
      </c>
      <c r="Q42" s="21" t="s">
        <v>402</v>
      </c>
    </row>
    <row r="43" spans="1:12" ht="12.75">
      <c r="A43" s="7"/>
      <c r="B43" s="76"/>
      <c r="C43" s="9"/>
      <c r="D43" s="9"/>
      <c r="E43" s="6"/>
      <c r="F43" s="9"/>
      <c r="G43" s="9"/>
      <c r="H43" s="6"/>
      <c r="I43" s="9"/>
      <c r="J43" s="9"/>
      <c r="K43" s="6"/>
      <c r="L43" s="10"/>
    </row>
    <row r="44" spans="1:12" ht="12.75">
      <c r="A44" s="5" t="s">
        <v>211</v>
      </c>
      <c r="B44" s="76">
        <f>AVERAGE(B31:B42)</f>
        <v>0.0023000000000000004</v>
      </c>
      <c r="C44" s="9"/>
      <c r="D44" s="9"/>
      <c r="E44" s="12">
        <f>AVERAGE(E31:E42)</f>
        <v>0</v>
      </c>
      <c r="F44" s="9"/>
      <c r="G44" s="9"/>
      <c r="H44" s="12">
        <f>AVERAGE(H31:H42)</f>
        <v>0</v>
      </c>
      <c r="I44" s="9"/>
      <c r="J44" s="9"/>
      <c r="K44" s="12">
        <f>AVERAGE(K31:K42)</f>
        <v>8613.90909090909</v>
      </c>
      <c r="L44" s="11">
        <f>AVERAGE(L31:L42)</f>
        <v>0.9836363636363636</v>
      </c>
    </row>
    <row r="45" spans="1:12" ht="12.75">
      <c r="A45" s="5" t="s">
        <v>212</v>
      </c>
      <c r="B45" s="9"/>
      <c r="C45" s="9">
        <f>MAX(C31:C42)</f>
        <v>0.027</v>
      </c>
      <c r="D45" s="9">
        <f>MAX(D31:D42)</f>
        <v>0.024</v>
      </c>
      <c r="E45" s="12"/>
      <c r="F45" s="9">
        <f>MAX(F31:F42)</f>
        <v>0.10700000000000001</v>
      </c>
      <c r="G45" s="9">
        <f>MAX(G31:G42)</f>
        <v>0.083</v>
      </c>
      <c r="H45" s="12"/>
      <c r="I45" s="9">
        <f>MAX(I31:I42)</f>
        <v>0.149</v>
      </c>
      <c r="J45" s="9">
        <f>MAX(J31:J42)</f>
        <v>0.126</v>
      </c>
      <c r="K45" s="6"/>
      <c r="L45" s="11"/>
    </row>
    <row r="47" spans="1:14" ht="12.75">
      <c r="A47" s="5" t="s">
        <v>485</v>
      </c>
      <c r="N47" s="6"/>
    </row>
    <row r="48" ht="12.75">
      <c r="N48" s="6"/>
    </row>
    <row r="49" spans="1:12" ht="12.75">
      <c r="A49" s="28" t="s">
        <v>227</v>
      </c>
      <c r="B49" s="95" t="s">
        <v>228</v>
      </c>
      <c r="C49" s="95"/>
      <c r="D49" s="95"/>
      <c r="E49" s="95"/>
      <c r="F49" s="95"/>
      <c r="G49" s="95" t="s">
        <v>229</v>
      </c>
      <c r="H49" s="95"/>
      <c r="I49" s="95"/>
      <c r="J49" s="95"/>
      <c r="K49" s="95" t="s">
        <v>230</v>
      </c>
      <c r="L49" s="95"/>
    </row>
    <row r="50" spans="1:12" ht="12.75">
      <c r="A50" s="23" t="s">
        <v>275</v>
      </c>
      <c r="B50" s="91" t="s">
        <v>232</v>
      </c>
      <c r="C50" s="91"/>
      <c r="D50" s="91"/>
      <c r="E50" s="91"/>
      <c r="F50" s="91"/>
      <c r="G50" s="91" t="s">
        <v>276</v>
      </c>
      <c r="H50" s="91"/>
      <c r="I50" s="91"/>
      <c r="J50" s="91"/>
      <c r="K50" s="91" t="s">
        <v>234</v>
      </c>
      <c r="L50" s="91"/>
    </row>
    <row r="51" spans="1:12" ht="12.75">
      <c r="A51" s="23" t="s">
        <v>277</v>
      </c>
      <c r="B51" s="91" t="s">
        <v>232</v>
      </c>
      <c r="C51" s="91"/>
      <c r="D51" s="91"/>
      <c r="E51" s="91"/>
      <c r="F51" s="91"/>
      <c r="G51" s="91" t="s">
        <v>276</v>
      </c>
      <c r="H51" s="91"/>
      <c r="I51" s="91"/>
      <c r="J51" s="91"/>
      <c r="K51" s="91" t="s">
        <v>234</v>
      </c>
      <c r="L51" s="91"/>
    </row>
    <row r="53" spans="1:12" ht="12.75">
      <c r="A53" s="7" t="s">
        <v>466</v>
      </c>
      <c r="B53" s="12">
        <f>COUNTA(A31:A42)</f>
        <v>11</v>
      </c>
      <c r="C53" s="9"/>
      <c r="D53" s="9"/>
      <c r="E53" s="12"/>
      <c r="F53" s="9"/>
      <c r="G53" s="9"/>
      <c r="H53" s="12"/>
      <c r="I53" s="9"/>
      <c r="J53" s="9"/>
      <c r="K53" s="6"/>
      <c r="L53" s="11"/>
    </row>
  </sheetData>
  <mergeCells count="23">
    <mergeCell ref="A20:M20"/>
    <mergeCell ref="A21:E21"/>
    <mergeCell ref="A1:Q1"/>
    <mergeCell ref="A2:Q2"/>
    <mergeCell ref="A3:Q3"/>
    <mergeCell ref="E5:F5"/>
    <mergeCell ref="H5:I5"/>
    <mergeCell ref="A26:Q26"/>
    <mergeCell ref="G49:J49"/>
    <mergeCell ref="K49:L49"/>
    <mergeCell ref="B50:F50"/>
    <mergeCell ref="G50:J50"/>
    <mergeCell ref="K50:L50"/>
    <mergeCell ref="A25:Q25"/>
    <mergeCell ref="A27:Q27"/>
    <mergeCell ref="B51:F51"/>
    <mergeCell ref="G51:J51"/>
    <mergeCell ref="K51:L51"/>
    <mergeCell ref="C29:E29"/>
    <mergeCell ref="F29:H29"/>
    <mergeCell ref="I29:J29"/>
    <mergeCell ref="K29:L29"/>
    <mergeCell ref="B49:F49"/>
  </mergeCells>
  <printOptions horizontalCentered="1"/>
  <pageMargins left="0.1" right="0.1" top="0.25" bottom="0.5" header="0" footer="0"/>
  <pageSetup fitToHeight="1" fitToWidth="1" horizontalDpi="600" verticalDpi="600" orientation="landscape" scale="71" r:id="rId1"/>
  <headerFooter alignWithMargins="0">
    <oddFooter>&amp;C&amp;8For the year of 2003&amp;R&amp;8Page &amp;P of &amp;N</oddFooter>
  </headerFooter>
  <rowBreaks count="1" manualBreakCount="1">
    <brk id="66" max="255" man="1"/>
  </rowBreaks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E36" sqref="E36"/>
    </sheetView>
  </sheetViews>
  <sheetFormatPr defaultColWidth="9.140625" defaultRowHeight="12.75"/>
  <cols>
    <col min="1" max="1" width="37.140625" style="5" bestFit="1" customWidth="1"/>
    <col min="2" max="2" width="6.7109375" style="5" bestFit="1" customWidth="1"/>
    <col min="3" max="4" width="6.8515625" style="5" bestFit="1" customWidth="1"/>
    <col min="5" max="5" width="6.7109375" style="5" bestFit="1" customWidth="1"/>
    <col min="6" max="6" width="10.28125" style="6" bestFit="1" customWidth="1"/>
    <col min="7" max="7" width="8.00390625" style="5" bestFit="1" customWidth="1"/>
    <col min="8" max="8" width="9.7109375" style="5" bestFit="1" customWidth="1"/>
    <col min="9" max="9" width="7.8515625" style="5" bestFit="1" customWidth="1"/>
    <col min="10" max="10" width="7.421875" style="5" bestFit="1" customWidth="1"/>
    <col min="11" max="11" width="9.7109375" style="5" bestFit="1" customWidth="1"/>
    <col min="12" max="12" width="17.421875" style="5" bestFit="1" customWidth="1"/>
    <col min="13" max="13" width="28.57421875" style="5" bestFit="1" customWidth="1"/>
    <col min="14" max="16384" width="9.140625" style="5" customWidth="1"/>
  </cols>
  <sheetData>
    <row r="1" spans="1:13" ht="12.75">
      <c r="A1" s="90" t="s">
        <v>144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2.75">
      <c r="A2" s="90" t="s">
        <v>428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>
      <c r="A3" s="90" t="s">
        <v>145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5" spans="1:13" ht="12.75">
      <c r="A5" s="34"/>
      <c r="B5" s="92" t="s">
        <v>219</v>
      </c>
      <c r="C5" s="92"/>
      <c r="D5" s="92"/>
      <c r="E5" s="92"/>
      <c r="F5" s="92" t="s">
        <v>156</v>
      </c>
      <c r="G5" s="92"/>
      <c r="H5" s="92"/>
      <c r="I5" s="28" t="s">
        <v>253</v>
      </c>
      <c r="J5" s="28" t="s">
        <v>259</v>
      </c>
      <c r="K5" s="28" t="s">
        <v>257</v>
      </c>
      <c r="L5" s="28" t="s">
        <v>255</v>
      </c>
      <c r="M5" s="28" t="s">
        <v>262</v>
      </c>
    </row>
    <row r="6" spans="1:13" ht="12.75">
      <c r="A6" s="37" t="s">
        <v>56</v>
      </c>
      <c r="B6" s="36" t="s">
        <v>157</v>
      </c>
      <c r="C6" s="36" t="s">
        <v>158</v>
      </c>
      <c r="D6" s="36" t="s">
        <v>159</v>
      </c>
      <c r="E6" s="36" t="s">
        <v>160</v>
      </c>
      <c r="F6" s="36" t="s">
        <v>173</v>
      </c>
      <c r="G6" s="36" t="s">
        <v>171</v>
      </c>
      <c r="H6" s="38" t="s">
        <v>169</v>
      </c>
      <c r="I6" s="28" t="s">
        <v>254</v>
      </c>
      <c r="J6" s="28" t="s">
        <v>260</v>
      </c>
      <c r="K6" s="28" t="s">
        <v>258</v>
      </c>
      <c r="L6" s="28" t="s">
        <v>256</v>
      </c>
      <c r="M6" s="28" t="s">
        <v>263</v>
      </c>
    </row>
    <row r="7" spans="1:13" ht="12.75">
      <c r="A7" s="7" t="s">
        <v>73</v>
      </c>
      <c r="B7" s="65">
        <v>0.09</v>
      </c>
      <c r="C7" s="65">
        <v>0.085</v>
      </c>
      <c r="D7" s="65">
        <v>0.085</v>
      </c>
      <c r="E7" s="65">
        <v>0.084</v>
      </c>
      <c r="F7" s="6">
        <v>0</v>
      </c>
      <c r="G7" s="23">
        <v>5354</v>
      </c>
      <c r="H7" s="66">
        <v>1</v>
      </c>
      <c r="I7" s="21" t="s">
        <v>213</v>
      </c>
      <c r="J7" s="23" t="s">
        <v>301</v>
      </c>
      <c r="K7" s="23" t="s">
        <v>215</v>
      </c>
      <c r="L7" s="21" t="s">
        <v>298</v>
      </c>
      <c r="M7" s="21" t="s">
        <v>401</v>
      </c>
    </row>
    <row r="8" spans="1:13" ht="12.75">
      <c r="A8" s="7" t="s">
        <v>70</v>
      </c>
      <c r="B8" s="65">
        <v>0.082</v>
      </c>
      <c r="C8" s="65">
        <v>0.081</v>
      </c>
      <c r="D8" s="65">
        <v>0.079</v>
      </c>
      <c r="E8" s="65">
        <v>0.078</v>
      </c>
      <c r="F8" s="6">
        <v>0</v>
      </c>
      <c r="G8" s="23">
        <v>5422</v>
      </c>
      <c r="H8" s="66">
        <v>0.99</v>
      </c>
      <c r="I8" s="21" t="s">
        <v>213</v>
      </c>
      <c r="J8" s="23" t="s">
        <v>294</v>
      </c>
      <c r="K8" s="23" t="s">
        <v>215</v>
      </c>
      <c r="L8" s="21" t="s">
        <v>298</v>
      </c>
      <c r="M8" s="21" t="s">
        <v>403</v>
      </c>
    </row>
    <row r="9" spans="1:13" ht="12.75">
      <c r="A9" s="7" t="s">
        <v>76</v>
      </c>
      <c r="B9" s="65">
        <v>0.101</v>
      </c>
      <c r="C9" s="65">
        <v>0.091</v>
      </c>
      <c r="D9" s="65">
        <v>0.09</v>
      </c>
      <c r="E9" s="65">
        <v>0.08900000000000001</v>
      </c>
      <c r="F9" s="6">
        <v>0</v>
      </c>
      <c r="G9" s="23">
        <v>5278</v>
      </c>
      <c r="H9" s="66">
        <v>0.99</v>
      </c>
      <c r="I9" s="21" t="s">
        <v>300</v>
      </c>
      <c r="J9" s="23" t="s">
        <v>214</v>
      </c>
      <c r="K9" s="23" t="s">
        <v>215</v>
      </c>
      <c r="L9" s="21" t="s">
        <v>298</v>
      </c>
      <c r="M9" s="21" t="s">
        <v>402</v>
      </c>
    </row>
    <row r="10" spans="1:13" ht="12.75">
      <c r="A10" s="7"/>
      <c r="B10" s="65"/>
      <c r="C10" s="65"/>
      <c r="D10" s="65"/>
      <c r="E10" s="65"/>
      <c r="G10" s="23"/>
      <c r="H10" s="66"/>
      <c r="I10" s="21"/>
      <c r="J10" s="23"/>
      <c r="K10" s="23"/>
      <c r="L10" s="21"/>
      <c r="M10" s="21" t="s">
        <v>400</v>
      </c>
    </row>
    <row r="11" spans="1:13" ht="12.75">
      <c r="A11" s="7" t="s">
        <v>126</v>
      </c>
      <c r="B11" s="65">
        <v>0.082</v>
      </c>
      <c r="C11" s="65">
        <v>0.081</v>
      </c>
      <c r="D11" s="65">
        <v>0.08</v>
      </c>
      <c r="E11" s="65">
        <v>0.079</v>
      </c>
      <c r="F11" s="6">
        <v>0</v>
      </c>
      <c r="G11" s="23">
        <v>8386</v>
      </c>
      <c r="H11" s="66">
        <v>0.95</v>
      </c>
      <c r="I11" s="21" t="s">
        <v>213</v>
      </c>
      <c r="J11" s="23" t="s">
        <v>294</v>
      </c>
      <c r="K11" s="23" t="s">
        <v>215</v>
      </c>
      <c r="L11" s="21" t="s">
        <v>298</v>
      </c>
      <c r="M11" s="21" t="s">
        <v>403</v>
      </c>
    </row>
    <row r="12" spans="1:13" ht="12.75">
      <c r="A12" s="7" t="s">
        <v>476</v>
      </c>
      <c r="B12" s="65">
        <v>0.08600000000000001</v>
      </c>
      <c r="C12" s="65">
        <v>0.082</v>
      </c>
      <c r="D12" s="65">
        <v>0.08</v>
      </c>
      <c r="E12" s="65">
        <v>0.079</v>
      </c>
      <c r="F12" s="6">
        <v>0</v>
      </c>
      <c r="G12" s="23">
        <v>8669</v>
      </c>
      <c r="H12" s="66">
        <v>1</v>
      </c>
      <c r="I12" s="21" t="s">
        <v>300</v>
      </c>
      <c r="J12" s="23" t="s">
        <v>299</v>
      </c>
      <c r="K12" s="23" t="s">
        <v>215</v>
      </c>
      <c r="L12" s="21" t="s">
        <v>298</v>
      </c>
      <c r="M12" s="21" t="s">
        <v>261</v>
      </c>
    </row>
    <row r="13" spans="1:13" ht="12.75">
      <c r="A13" s="7"/>
      <c r="B13" s="65"/>
      <c r="C13" s="65"/>
      <c r="D13" s="65"/>
      <c r="E13" s="65"/>
      <c r="G13" s="23"/>
      <c r="H13" s="66"/>
      <c r="I13" s="21"/>
      <c r="J13" s="23"/>
      <c r="K13" s="23"/>
      <c r="L13" s="21"/>
      <c r="M13" s="21" t="s">
        <v>400</v>
      </c>
    </row>
    <row r="14" spans="1:13" ht="12.75">
      <c r="A14" s="7"/>
      <c r="B14" s="65"/>
      <c r="C14" s="65"/>
      <c r="D14" s="65"/>
      <c r="E14" s="65"/>
      <c r="G14" s="23"/>
      <c r="H14" s="66"/>
      <c r="I14" s="21"/>
      <c r="J14" s="23"/>
      <c r="K14" s="23"/>
      <c r="L14" s="21"/>
      <c r="M14" s="21" t="s">
        <v>405</v>
      </c>
    </row>
    <row r="15" spans="1:13" ht="12.75">
      <c r="A15" s="7" t="s">
        <v>79</v>
      </c>
      <c r="B15" s="65">
        <v>0.08700000000000001</v>
      </c>
      <c r="C15" s="65">
        <v>0.077</v>
      </c>
      <c r="D15" s="65">
        <v>0.077</v>
      </c>
      <c r="E15" s="65">
        <v>0.077</v>
      </c>
      <c r="F15" s="6">
        <v>0</v>
      </c>
      <c r="G15" s="23">
        <v>5720</v>
      </c>
      <c r="H15" s="66">
        <v>1</v>
      </c>
      <c r="I15" s="21" t="s">
        <v>300</v>
      </c>
      <c r="J15" s="23" t="s">
        <v>294</v>
      </c>
      <c r="K15" s="23" t="s">
        <v>215</v>
      </c>
      <c r="L15" s="21" t="s">
        <v>293</v>
      </c>
      <c r="M15" s="21" t="s">
        <v>261</v>
      </c>
    </row>
    <row r="16" spans="1:13" ht="12.75">
      <c r="A16" s="7"/>
      <c r="B16" s="65"/>
      <c r="C16" s="65"/>
      <c r="D16" s="65"/>
      <c r="E16" s="65"/>
      <c r="G16" s="23"/>
      <c r="H16" s="66"/>
      <c r="I16" s="21"/>
      <c r="J16" s="23"/>
      <c r="K16" s="23"/>
      <c r="L16" s="21"/>
      <c r="M16" s="21" t="s">
        <v>404</v>
      </c>
    </row>
    <row r="17" spans="1:13" ht="12.75">
      <c r="A17" s="7" t="s">
        <v>16</v>
      </c>
      <c r="B17" s="65">
        <v>0.08800000000000001</v>
      </c>
      <c r="C17" s="65">
        <v>0.085</v>
      </c>
      <c r="D17" s="65">
        <v>0.081</v>
      </c>
      <c r="E17" s="65">
        <v>0.08</v>
      </c>
      <c r="F17" s="6">
        <v>0</v>
      </c>
      <c r="G17" s="23">
        <v>8455</v>
      </c>
      <c r="H17" s="66">
        <v>0.95</v>
      </c>
      <c r="I17" s="21" t="s">
        <v>213</v>
      </c>
      <c r="J17" s="23" t="s">
        <v>294</v>
      </c>
      <c r="K17" s="23" t="s">
        <v>215</v>
      </c>
      <c r="L17" s="21" t="s">
        <v>295</v>
      </c>
      <c r="M17" s="21" t="s">
        <v>401</v>
      </c>
    </row>
    <row r="18" spans="1:13" ht="12.75">
      <c r="A18" s="7" t="s">
        <v>138</v>
      </c>
      <c r="B18" s="65">
        <v>0.108</v>
      </c>
      <c r="C18" s="65">
        <v>0.099</v>
      </c>
      <c r="D18" s="65">
        <v>0.097</v>
      </c>
      <c r="E18" s="65">
        <v>0.097</v>
      </c>
      <c r="F18" s="6">
        <v>0</v>
      </c>
      <c r="G18" s="23">
        <v>8694</v>
      </c>
      <c r="H18" s="66">
        <v>1</v>
      </c>
      <c r="I18" s="21" t="s">
        <v>213</v>
      </c>
      <c r="J18" s="23" t="s">
        <v>299</v>
      </c>
      <c r="K18" s="23" t="s">
        <v>215</v>
      </c>
      <c r="L18" s="21" t="s">
        <v>298</v>
      </c>
      <c r="M18" s="21" t="s">
        <v>405</v>
      </c>
    </row>
    <row r="19" spans="1:13" ht="12.75">
      <c r="A19" s="7" t="s">
        <v>84</v>
      </c>
      <c r="B19" s="65">
        <v>0.096</v>
      </c>
      <c r="C19" s="65">
        <v>0.08800000000000001</v>
      </c>
      <c r="D19" s="65">
        <v>0.08700000000000001</v>
      </c>
      <c r="E19" s="65">
        <v>0.08600000000000001</v>
      </c>
      <c r="F19" s="6">
        <v>0</v>
      </c>
      <c r="G19" s="23">
        <v>5571</v>
      </c>
      <c r="H19" s="66">
        <v>0.98</v>
      </c>
      <c r="I19" s="21" t="s">
        <v>213</v>
      </c>
      <c r="J19" s="23" t="s">
        <v>299</v>
      </c>
      <c r="K19" s="23" t="s">
        <v>215</v>
      </c>
      <c r="L19" s="21" t="s">
        <v>298</v>
      </c>
      <c r="M19" s="21" t="s">
        <v>401</v>
      </c>
    </row>
    <row r="20" spans="1:13" ht="12.75">
      <c r="A20" s="7" t="s">
        <v>187</v>
      </c>
      <c r="B20" s="65">
        <v>0.092</v>
      </c>
      <c r="C20" s="65">
        <v>0.08700000000000001</v>
      </c>
      <c r="D20" s="65">
        <v>0.08600000000000001</v>
      </c>
      <c r="E20" s="65">
        <v>0.083</v>
      </c>
      <c r="F20" s="6">
        <v>0</v>
      </c>
      <c r="G20" s="23">
        <v>8659</v>
      </c>
      <c r="H20" s="66">
        <v>0.99</v>
      </c>
      <c r="I20" s="21" t="s">
        <v>216</v>
      </c>
      <c r="J20" s="23" t="s">
        <v>299</v>
      </c>
      <c r="K20" s="23" t="s">
        <v>215</v>
      </c>
      <c r="L20" s="21" t="s">
        <v>295</v>
      </c>
      <c r="M20" s="55" t="s">
        <v>401</v>
      </c>
    </row>
    <row r="21" spans="1:13" ht="12.75">
      <c r="A21" s="7" t="s">
        <v>87</v>
      </c>
      <c r="B21" s="65">
        <v>0.081</v>
      </c>
      <c r="C21" s="65">
        <v>0.077</v>
      </c>
      <c r="D21" s="65">
        <v>0.07400000000000001</v>
      </c>
      <c r="E21" s="65">
        <v>0.07400000000000001</v>
      </c>
      <c r="F21" s="6">
        <v>0</v>
      </c>
      <c r="G21" s="23">
        <v>5547</v>
      </c>
      <c r="H21" s="66">
        <v>0.96</v>
      </c>
      <c r="I21" s="21" t="s">
        <v>216</v>
      </c>
      <c r="J21" s="23" t="s">
        <v>301</v>
      </c>
      <c r="K21" s="23" t="s">
        <v>215</v>
      </c>
      <c r="L21" s="21" t="s">
        <v>298</v>
      </c>
      <c r="M21" s="21" t="s">
        <v>401</v>
      </c>
    </row>
    <row r="22" spans="1:13" ht="12.75">
      <c r="A22" s="7" t="s">
        <v>139</v>
      </c>
      <c r="B22" s="65">
        <v>0.101</v>
      </c>
      <c r="C22" s="65">
        <v>0.091</v>
      </c>
      <c r="D22" s="65">
        <v>0.085</v>
      </c>
      <c r="E22" s="65">
        <v>0.083</v>
      </c>
      <c r="F22" s="6">
        <v>0</v>
      </c>
      <c r="G22" s="23">
        <v>8582</v>
      </c>
      <c r="H22" s="66">
        <v>0.99</v>
      </c>
      <c r="I22" s="21" t="s">
        <v>213</v>
      </c>
      <c r="J22" s="23" t="s">
        <v>299</v>
      </c>
      <c r="K22" s="23" t="s">
        <v>215</v>
      </c>
      <c r="L22" s="21" t="s">
        <v>298</v>
      </c>
      <c r="M22" s="21" t="s">
        <v>401</v>
      </c>
    </row>
    <row r="23" spans="1:13" ht="12.75">
      <c r="A23" s="7" t="s">
        <v>92</v>
      </c>
      <c r="B23" s="65">
        <v>0.079</v>
      </c>
      <c r="C23" s="65">
        <v>0.077</v>
      </c>
      <c r="D23" s="65">
        <v>0.076</v>
      </c>
      <c r="E23" s="65">
        <v>0.075</v>
      </c>
      <c r="F23" s="6">
        <v>0</v>
      </c>
      <c r="G23" s="23">
        <v>8641</v>
      </c>
      <c r="H23" s="66">
        <v>0.97</v>
      </c>
      <c r="I23" s="21" t="s">
        <v>300</v>
      </c>
      <c r="J23" s="23" t="s">
        <v>299</v>
      </c>
      <c r="K23" s="23" t="s">
        <v>215</v>
      </c>
      <c r="L23" s="21" t="s">
        <v>298</v>
      </c>
      <c r="M23" s="21" t="s">
        <v>261</v>
      </c>
    </row>
    <row r="24" spans="1:13" ht="12.75">
      <c r="A24" s="7"/>
      <c r="B24" s="65"/>
      <c r="C24" s="65"/>
      <c r="D24" s="65"/>
      <c r="E24" s="65"/>
      <c r="G24" s="23"/>
      <c r="H24" s="66"/>
      <c r="I24" s="21"/>
      <c r="J24" s="23"/>
      <c r="K24" s="23"/>
      <c r="L24" s="21"/>
      <c r="M24" s="21" t="s">
        <v>405</v>
      </c>
    </row>
    <row r="25" spans="1:13" ht="12.75">
      <c r="A25" s="7" t="s">
        <v>468</v>
      </c>
      <c r="B25" s="65">
        <v>0.08600000000000001</v>
      </c>
      <c r="C25" s="65">
        <v>0.083</v>
      </c>
      <c r="D25" s="65">
        <v>0.082</v>
      </c>
      <c r="E25" s="65">
        <v>0.082</v>
      </c>
      <c r="F25" s="6">
        <v>0</v>
      </c>
      <c r="G25" s="23">
        <v>8584</v>
      </c>
      <c r="H25" s="66">
        <v>0.95</v>
      </c>
      <c r="I25" s="21" t="s">
        <v>213</v>
      </c>
      <c r="J25" s="23" t="s">
        <v>299</v>
      </c>
      <c r="K25" s="23" t="s">
        <v>215</v>
      </c>
      <c r="L25" s="21" t="s">
        <v>295</v>
      </c>
      <c r="M25" s="21" t="s">
        <v>401</v>
      </c>
    </row>
    <row r="26" spans="1:13" ht="12.75">
      <c r="A26" s="7" t="s">
        <v>140</v>
      </c>
      <c r="B26" s="65">
        <v>0.097</v>
      </c>
      <c r="C26" s="65">
        <v>0.091</v>
      </c>
      <c r="D26" s="65">
        <v>0.08800000000000001</v>
      </c>
      <c r="E26" s="65">
        <v>0.08800000000000001</v>
      </c>
      <c r="F26" s="6">
        <v>0</v>
      </c>
      <c r="G26" s="23">
        <v>5288</v>
      </c>
      <c r="H26" s="66">
        <v>0.99</v>
      </c>
      <c r="I26" s="21" t="s">
        <v>213</v>
      </c>
      <c r="J26" s="23" t="s">
        <v>299</v>
      </c>
      <c r="K26" s="23" t="s">
        <v>215</v>
      </c>
      <c r="L26" s="21" t="s">
        <v>298</v>
      </c>
      <c r="M26" s="21" t="s">
        <v>401</v>
      </c>
    </row>
    <row r="27" spans="1:13" ht="12.75">
      <c r="A27" s="7" t="s">
        <v>163</v>
      </c>
      <c r="B27" s="65">
        <v>0.101</v>
      </c>
      <c r="C27" s="65">
        <v>0.09</v>
      </c>
      <c r="D27" s="65">
        <v>0.08800000000000001</v>
      </c>
      <c r="E27" s="65">
        <v>0.08600000000000001</v>
      </c>
      <c r="F27" s="6">
        <v>0</v>
      </c>
      <c r="G27" s="23">
        <v>5907</v>
      </c>
      <c r="H27" s="66">
        <v>1</v>
      </c>
      <c r="I27" s="21" t="s">
        <v>300</v>
      </c>
      <c r="J27" s="23" t="s">
        <v>214</v>
      </c>
      <c r="K27" s="23" t="s">
        <v>215</v>
      </c>
      <c r="L27" s="21" t="s">
        <v>293</v>
      </c>
      <c r="M27" s="21" t="s">
        <v>404</v>
      </c>
    </row>
    <row r="28" spans="1:13" ht="12.75">
      <c r="A28" s="7" t="s">
        <v>184</v>
      </c>
      <c r="B28" s="65">
        <v>0.091</v>
      </c>
      <c r="C28" s="65">
        <v>0.08900000000000001</v>
      </c>
      <c r="D28" s="65">
        <v>0.084</v>
      </c>
      <c r="E28" s="65">
        <v>0.082</v>
      </c>
      <c r="F28" s="6">
        <v>0</v>
      </c>
      <c r="G28" s="23">
        <v>8457</v>
      </c>
      <c r="H28" s="66">
        <v>0.96</v>
      </c>
      <c r="I28" s="21" t="s">
        <v>216</v>
      </c>
      <c r="J28" s="23" t="s">
        <v>299</v>
      </c>
      <c r="K28" s="23" t="s">
        <v>215</v>
      </c>
      <c r="L28" s="21" t="s">
        <v>292</v>
      </c>
      <c r="M28" s="21" t="s">
        <v>401</v>
      </c>
    </row>
    <row r="29" spans="1:13" ht="12.75">
      <c r="A29" s="7" t="s">
        <v>413</v>
      </c>
      <c r="B29" s="65">
        <v>0.097</v>
      </c>
      <c r="C29" s="65">
        <v>0.095</v>
      </c>
      <c r="D29" s="65">
        <v>0.093</v>
      </c>
      <c r="E29" s="65">
        <v>0.092</v>
      </c>
      <c r="F29" s="6">
        <v>0</v>
      </c>
      <c r="G29" s="23">
        <v>8682</v>
      </c>
      <c r="H29" s="66">
        <v>1</v>
      </c>
      <c r="I29" s="21" t="s">
        <v>213</v>
      </c>
      <c r="J29" s="23" t="s">
        <v>299</v>
      </c>
      <c r="K29" s="23" t="s">
        <v>215</v>
      </c>
      <c r="L29" s="21" t="s">
        <v>298</v>
      </c>
      <c r="M29" s="55" t="s">
        <v>405</v>
      </c>
    </row>
    <row r="30" spans="1:13" ht="12.75">
      <c r="A30" s="7" t="s">
        <v>141</v>
      </c>
      <c r="B30" s="65">
        <v>0.115</v>
      </c>
      <c r="C30" s="65">
        <v>0.1</v>
      </c>
      <c r="D30" s="65">
        <v>0.099</v>
      </c>
      <c r="E30" s="65">
        <v>0.095</v>
      </c>
      <c r="F30" s="6">
        <v>0</v>
      </c>
      <c r="G30" s="23">
        <v>5580</v>
      </c>
      <c r="H30" s="66">
        <v>0.99</v>
      </c>
      <c r="I30" s="21" t="s">
        <v>300</v>
      </c>
      <c r="J30" s="23" t="s">
        <v>214</v>
      </c>
      <c r="K30" s="23" t="s">
        <v>215</v>
      </c>
      <c r="L30" s="21" t="s">
        <v>298</v>
      </c>
      <c r="M30" s="21" t="s">
        <v>404</v>
      </c>
    </row>
    <row r="31" spans="1:13" ht="12.75">
      <c r="A31" s="7" t="s">
        <v>98</v>
      </c>
      <c r="B31" s="65">
        <v>0.091</v>
      </c>
      <c r="C31" s="65">
        <v>0.08600000000000001</v>
      </c>
      <c r="D31" s="65">
        <v>0.085</v>
      </c>
      <c r="E31" s="65">
        <v>0.084</v>
      </c>
      <c r="F31" s="6">
        <v>0</v>
      </c>
      <c r="G31" s="23">
        <v>5483</v>
      </c>
      <c r="H31" s="66">
        <v>0.98</v>
      </c>
      <c r="I31" s="21" t="s">
        <v>213</v>
      </c>
      <c r="J31" s="23" t="s">
        <v>301</v>
      </c>
      <c r="K31" s="23" t="s">
        <v>215</v>
      </c>
      <c r="L31" s="21" t="s">
        <v>298</v>
      </c>
      <c r="M31" s="21" t="s">
        <v>401</v>
      </c>
    </row>
    <row r="32" spans="1:13" ht="12.75">
      <c r="A32" s="7" t="s">
        <v>100</v>
      </c>
      <c r="B32" s="65">
        <v>0.082</v>
      </c>
      <c r="C32" s="65">
        <v>0.081</v>
      </c>
      <c r="D32" s="65">
        <v>0.077</v>
      </c>
      <c r="E32" s="65">
        <v>0.076</v>
      </c>
      <c r="F32" s="6">
        <v>0</v>
      </c>
      <c r="G32" s="23">
        <v>5297</v>
      </c>
      <c r="H32" s="66">
        <v>1</v>
      </c>
      <c r="I32" s="21" t="s">
        <v>216</v>
      </c>
      <c r="J32" s="23" t="s">
        <v>301</v>
      </c>
      <c r="K32" s="23" t="s">
        <v>215</v>
      </c>
      <c r="L32" s="21" t="s">
        <v>298</v>
      </c>
      <c r="M32" s="21" t="s">
        <v>401</v>
      </c>
    </row>
    <row r="33" spans="1:13" ht="12.75">
      <c r="A33" s="7" t="s">
        <v>142</v>
      </c>
      <c r="B33" s="65">
        <v>0.094</v>
      </c>
      <c r="C33" s="65">
        <v>0.08600000000000001</v>
      </c>
      <c r="D33" s="65">
        <v>0.08600000000000001</v>
      </c>
      <c r="E33" s="65">
        <v>0.083</v>
      </c>
      <c r="F33" s="6">
        <v>0</v>
      </c>
      <c r="G33" s="23">
        <v>5577</v>
      </c>
      <c r="H33" s="66">
        <v>0.99</v>
      </c>
      <c r="I33" s="21" t="s">
        <v>213</v>
      </c>
      <c r="J33" s="23" t="s">
        <v>301</v>
      </c>
      <c r="K33" s="23" t="s">
        <v>215</v>
      </c>
      <c r="L33" s="21" t="s">
        <v>298</v>
      </c>
      <c r="M33" s="21" t="s">
        <v>406</v>
      </c>
    </row>
    <row r="34" spans="1:8" ht="12.75">
      <c r="A34" s="7"/>
      <c r="B34" s="9"/>
      <c r="C34" s="9"/>
      <c r="D34" s="9"/>
      <c r="E34" s="9"/>
      <c r="G34" s="6"/>
      <c r="H34" s="10"/>
    </row>
    <row r="35" spans="1:8" ht="12.75">
      <c r="A35" s="5" t="s">
        <v>211</v>
      </c>
      <c r="F35" s="12">
        <f>AVERAGE(F7:F33)</f>
        <v>0</v>
      </c>
      <c r="G35" s="12">
        <f>AVERAGE(G7:G33)</f>
        <v>6901.5</v>
      </c>
      <c r="H35" s="11">
        <f>AVERAGE(H7:H33)</f>
        <v>0.9831818181818179</v>
      </c>
    </row>
    <row r="36" spans="1:5" ht="12.75">
      <c r="A36" s="5" t="s">
        <v>212</v>
      </c>
      <c r="B36" s="9">
        <f>MAX(B7:E33)</f>
        <v>0.115</v>
      </c>
      <c r="C36" s="9">
        <v>0.108</v>
      </c>
      <c r="D36" s="9">
        <v>0.101</v>
      </c>
      <c r="E36" s="9">
        <v>0.101</v>
      </c>
    </row>
    <row r="38" spans="1:14" ht="12.75">
      <c r="A38" s="5" t="s">
        <v>485</v>
      </c>
      <c r="F38" s="5"/>
      <c r="N38" s="6"/>
    </row>
    <row r="39" spans="6:14" ht="12.75">
      <c r="F39" s="5"/>
      <c r="N39" s="6"/>
    </row>
    <row r="40" spans="1:12" ht="12.75">
      <c r="A40" s="28" t="s">
        <v>227</v>
      </c>
      <c r="B40" s="95" t="s">
        <v>228</v>
      </c>
      <c r="C40" s="95"/>
      <c r="D40" s="95"/>
      <c r="E40" s="95"/>
      <c r="F40" s="95"/>
      <c r="G40" s="95" t="s">
        <v>229</v>
      </c>
      <c r="H40" s="95"/>
      <c r="I40" s="95"/>
      <c r="J40" s="95"/>
      <c r="K40" s="95" t="s">
        <v>230</v>
      </c>
      <c r="L40" s="95"/>
    </row>
    <row r="41" spans="1:12" ht="12.75">
      <c r="A41" s="23" t="s">
        <v>280</v>
      </c>
      <c r="B41" s="91" t="s">
        <v>232</v>
      </c>
      <c r="C41" s="91"/>
      <c r="D41" s="91"/>
      <c r="E41" s="91"/>
      <c r="F41" s="91"/>
      <c r="G41" s="91" t="s">
        <v>281</v>
      </c>
      <c r="H41" s="91"/>
      <c r="I41" s="91"/>
      <c r="J41" s="91"/>
      <c r="K41" s="91" t="s">
        <v>234</v>
      </c>
      <c r="L41" s="91"/>
    </row>
    <row r="43" spans="1:5" ht="12.75">
      <c r="A43" s="7" t="s">
        <v>466</v>
      </c>
      <c r="B43" s="12">
        <f>COUNTA(A7:A33)</f>
        <v>22</v>
      </c>
      <c r="C43" s="9"/>
      <c r="D43" s="9"/>
      <c r="E43" s="13"/>
    </row>
  </sheetData>
  <mergeCells count="11">
    <mergeCell ref="B40:F40"/>
    <mergeCell ref="G40:J40"/>
    <mergeCell ref="K40:L40"/>
    <mergeCell ref="B41:F41"/>
    <mergeCell ref="G41:J41"/>
    <mergeCell ref="K41:L41"/>
    <mergeCell ref="B5:E5"/>
    <mergeCell ref="F5:H5"/>
    <mergeCell ref="A1:M1"/>
    <mergeCell ref="A3:M3"/>
    <mergeCell ref="A2:M2"/>
  </mergeCells>
  <printOptions horizontalCentered="1"/>
  <pageMargins left="0.1" right="0.1" top="0.25" bottom="0.5" header="0" footer="0"/>
  <pageSetup fitToHeight="1" fitToWidth="1" horizontalDpi="600" verticalDpi="600" orientation="landscape" scale="84" r:id="rId1"/>
  <headerFooter alignWithMargins="0">
    <oddFooter>&amp;C&amp;8For the year of 2003&amp;R&amp;8Page &amp;P of &amp;N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 topLeftCell="A1">
      <selection activeCell="C25" sqref="C25"/>
    </sheetView>
  </sheetViews>
  <sheetFormatPr defaultColWidth="9.140625" defaultRowHeight="12.75"/>
  <cols>
    <col min="1" max="1" width="37.140625" style="5" bestFit="1" customWidth="1"/>
    <col min="2" max="2" width="6.7109375" style="5" bestFit="1" customWidth="1"/>
    <col min="3" max="4" width="6.8515625" style="5" bestFit="1" customWidth="1"/>
    <col min="5" max="5" width="6.7109375" style="5" bestFit="1" customWidth="1"/>
    <col min="6" max="6" width="10.28125" style="6" bestFit="1" customWidth="1"/>
    <col min="7" max="7" width="8.00390625" style="5" bestFit="1" customWidth="1"/>
    <col min="8" max="8" width="9.7109375" style="5" bestFit="1" customWidth="1"/>
    <col min="9" max="9" width="8.57421875" style="13" bestFit="1" customWidth="1"/>
    <col min="10" max="10" width="7.8515625" style="5" bestFit="1" customWidth="1"/>
    <col min="11" max="11" width="7.421875" style="5" bestFit="1" customWidth="1"/>
    <col min="12" max="12" width="9.7109375" style="5" bestFit="1" customWidth="1"/>
    <col min="13" max="13" width="17.421875" style="5" bestFit="1" customWidth="1"/>
    <col min="14" max="14" width="28.57421875" style="5" bestFit="1" customWidth="1"/>
    <col min="15" max="16384" width="9.140625" style="5" customWidth="1"/>
  </cols>
  <sheetData>
    <row r="1" spans="1:14" ht="12.75">
      <c r="A1" s="90" t="s">
        <v>144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.75">
      <c r="A2" s="90" t="s">
        <v>428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>
      <c r="A3" s="90" t="s">
        <v>250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5" spans="1:14" ht="12.75">
      <c r="A5" s="34"/>
      <c r="B5" s="92" t="s">
        <v>220</v>
      </c>
      <c r="C5" s="92"/>
      <c r="D5" s="92"/>
      <c r="E5" s="92"/>
      <c r="F5" s="92" t="s">
        <v>156</v>
      </c>
      <c r="G5" s="92"/>
      <c r="H5" s="92"/>
      <c r="I5" s="67" t="s">
        <v>251</v>
      </c>
      <c r="J5" s="28" t="s">
        <v>253</v>
      </c>
      <c r="K5" s="28" t="s">
        <v>259</v>
      </c>
      <c r="L5" s="28" t="s">
        <v>257</v>
      </c>
      <c r="M5" s="28" t="s">
        <v>255</v>
      </c>
      <c r="N5" s="28" t="s">
        <v>262</v>
      </c>
    </row>
    <row r="6" spans="1:14" ht="12.75">
      <c r="A6" s="37" t="s">
        <v>56</v>
      </c>
      <c r="B6" s="36" t="s">
        <v>157</v>
      </c>
      <c r="C6" s="36" t="s">
        <v>158</v>
      </c>
      <c r="D6" s="36" t="s">
        <v>159</v>
      </c>
      <c r="E6" s="36" t="s">
        <v>160</v>
      </c>
      <c r="F6" s="36" t="s">
        <v>172</v>
      </c>
      <c r="G6" s="36" t="s">
        <v>171</v>
      </c>
      <c r="H6" s="38" t="s">
        <v>169</v>
      </c>
      <c r="I6" s="68" t="s">
        <v>252</v>
      </c>
      <c r="J6" s="28" t="s">
        <v>254</v>
      </c>
      <c r="K6" s="28" t="s">
        <v>260</v>
      </c>
      <c r="L6" s="28" t="s">
        <v>258</v>
      </c>
      <c r="M6" s="28" t="s">
        <v>256</v>
      </c>
      <c r="N6" s="28" t="s">
        <v>263</v>
      </c>
    </row>
    <row r="7" spans="1:14" ht="12.75">
      <c r="A7" s="7" t="s">
        <v>73</v>
      </c>
      <c r="B7" s="65">
        <v>0.085</v>
      </c>
      <c r="C7" s="65">
        <v>0.082</v>
      </c>
      <c r="D7" s="65">
        <v>0.08</v>
      </c>
      <c r="E7" s="65">
        <v>0.077</v>
      </c>
      <c r="F7" s="6">
        <v>1</v>
      </c>
      <c r="G7" s="48">
        <v>5354</v>
      </c>
      <c r="H7" s="10">
        <v>1</v>
      </c>
      <c r="I7" s="9">
        <v>0.082</v>
      </c>
      <c r="J7" s="21" t="s">
        <v>213</v>
      </c>
      <c r="K7" s="23" t="s">
        <v>301</v>
      </c>
      <c r="L7" s="23" t="s">
        <v>215</v>
      </c>
      <c r="M7" s="21" t="s">
        <v>298</v>
      </c>
      <c r="N7" s="21" t="s">
        <v>401</v>
      </c>
    </row>
    <row r="8" spans="1:14" ht="12.75">
      <c r="A8" s="7" t="s">
        <v>70</v>
      </c>
      <c r="B8" s="65">
        <v>0.077</v>
      </c>
      <c r="C8" s="65">
        <v>0.07400000000000001</v>
      </c>
      <c r="D8" s="65">
        <v>0.07100000000000001</v>
      </c>
      <c r="E8" s="65">
        <v>0.069</v>
      </c>
      <c r="F8" s="6">
        <v>0</v>
      </c>
      <c r="G8" s="48">
        <v>5443</v>
      </c>
      <c r="H8" s="10">
        <v>0.98</v>
      </c>
      <c r="I8" s="9">
        <v>0.08</v>
      </c>
      <c r="J8" s="21" t="s">
        <v>213</v>
      </c>
      <c r="K8" s="23" t="s">
        <v>294</v>
      </c>
      <c r="L8" s="23" t="s">
        <v>215</v>
      </c>
      <c r="M8" s="21" t="s">
        <v>298</v>
      </c>
      <c r="N8" s="21" t="s">
        <v>403</v>
      </c>
    </row>
    <row r="9" spans="1:14" ht="12.75">
      <c r="A9" s="7" t="s">
        <v>76</v>
      </c>
      <c r="B9" s="65">
        <v>0.085</v>
      </c>
      <c r="C9" s="65">
        <v>0.084</v>
      </c>
      <c r="D9" s="65">
        <v>0.083</v>
      </c>
      <c r="E9" s="65">
        <v>0.078</v>
      </c>
      <c r="F9" s="6">
        <v>1</v>
      </c>
      <c r="G9" s="48">
        <v>5283</v>
      </c>
      <c r="H9" s="10">
        <v>0.99</v>
      </c>
      <c r="I9" s="9">
        <v>0.086</v>
      </c>
      <c r="J9" s="21" t="s">
        <v>300</v>
      </c>
      <c r="K9" s="23" t="s">
        <v>214</v>
      </c>
      <c r="L9" s="23" t="s">
        <v>215</v>
      </c>
      <c r="M9" s="21" t="s">
        <v>298</v>
      </c>
      <c r="N9" s="21" t="s">
        <v>402</v>
      </c>
    </row>
    <row r="10" spans="1:14" ht="12.75">
      <c r="A10" s="7"/>
      <c r="B10" s="65"/>
      <c r="C10" s="65"/>
      <c r="D10" s="65"/>
      <c r="E10" s="65"/>
      <c r="G10" s="48"/>
      <c r="H10" s="10"/>
      <c r="I10" s="9"/>
      <c r="J10" s="21"/>
      <c r="K10" s="23"/>
      <c r="L10" s="23"/>
      <c r="M10" s="21"/>
      <c r="N10" s="21" t="s">
        <v>400</v>
      </c>
    </row>
    <row r="11" spans="1:14" ht="12.75">
      <c r="A11" s="7" t="s">
        <v>126</v>
      </c>
      <c r="B11" s="65">
        <v>0.078</v>
      </c>
      <c r="C11" s="65">
        <v>0.076</v>
      </c>
      <c r="D11" s="65">
        <v>0.07300000000000001</v>
      </c>
      <c r="E11" s="65">
        <v>0.07300000000000001</v>
      </c>
      <c r="F11" s="6">
        <v>0</v>
      </c>
      <c r="G11" s="48">
        <v>8347</v>
      </c>
      <c r="H11" s="10">
        <v>0.93</v>
      </c>
      <c r="I11" s="9">
        <v>0.077</v>
      </c>
      <c r="J11" s="21" t="s">
        <v>213</v>
      </c>
      <c r="K11" s="23" t="s">
        <v>294</v>
      </c>
      <c r="L11" s="23" t="s">
        <v>215</v>
      </c>
      <c r="M11" s="21" t="s">
        <v>298</v>
      </c>
      <c r="N11" s="21" t="s">
        <v>403</v>
      </c>
    </row>
    <row r="12" spans="1:14" ht="12.75">
      <c r="A12" s="7" t="s">
        <v>476</v>
      </c>
      <c r="B12" s="65">
        <v>0.07400000000000001</v>
      </c>
      <c r="C12" s="65">
        <v>0.07300000000000001</v>
      </c>
      <c r="D12" s="65">
        <v>0.07300000000000001</v>
      </c>
      <c r="E12" s="65">
        <v>0.07</v>
      </c>
      <c r="F12" s="6">
        <v>0</v>
      </c>
      <c r="G12" s="48">
        <v>8683</v>
      </c>
      <c r="H12" s="10">
        <v>1</v>
      </c>
      <c r="I12" s="9">
        <v>0.071</v>
      </c>
      <c r="J12" s="21" t="s">
        <v>300</v>
      </c>
      <c r="K12" s="23" t="s">
        <v>299</v>
      </c>
      <c r="L12" s="23" t="s">
        <v>215</v>
      </c>
      <c r="M12" s="21" t="s">
        <v>298</v>
      </c>
      <c r="N12" s="21" t="s">
        <v>261</v>
      </c>
    </row>
    <row r="13" spans="1:14" ht="12.75">
      <c r="A13" s="7"/>
      <c r="B13" s="65"/>
      <c r="C13" s="65"/>
      <c r="D13" s="65"/>
      <c r="E13" s="65"/>
      <c r="G13" s="48"/>
      <c r="H13" s="10"/>
      <c r="I13" s="9"/>
      <c r="J13" s="21"/>
      <c r="K13" s="23"/>
      <c r="L13" s="23"/>
      <c r="M13" s="21"/>
      <c r="N13" s="21" t="s">
        <v>400</v>
      </c>
    </row>
    <row r="14" spans="1:14" ht="12.75">
      <c r="A14" s="7"/>
      <c r="B14" s="65"/>
      <c r="C14" s="65"/>
      <c r="D14" s="65"/>
      <c r="E14" s="65"/>
      <c r="G14" s="48"/>
      <c r="H14" s="10"/>
      <c r="I14" s="9"/>
      <c r="J14" s="21"/>
      <c r="K14" s="23"/>
      <c r="L14" s="23"/>
      <c r="M14" s="21"/>
      <c r="N14" s="21" t="s">
        <v>405</v>
      </c>
    </row>
    <row r="15" spans="1:14" ht="12.75">
      <c r="A15" s="7" t="s">
        <v>79</v>
      </c>
      <c r="B15" s="65">
        <v>0.08</v>
      </c>
      <c r="C15" s="65">
        <v>0.07400000000000001</v>
      </c>
      <c r="D15" s="65">
        <v>0.07300000000000001</v>
      </c>
      <c r="E15" s="65">
        <v>0.07</v>
      </c>
      <c r="F15" s="6">
        <v>0</v>
      </c>
      <c r="G15" s="48">
        <v>5733</v>
      </c>
      <c r="H15" s="10">
        <v>1</v>
      </c>
      <c r="I15" s="9">
        <v>0.07</v>
      </c>
      <c r="J15" s="21" t="s">
        <v>300</v>
      </c>
      <c r="K15" s="23" t="s">
        <v>294</v>
      </c>
      <c r="L15" s="23" t="s">
        <v>215</v>
      </c>
      <c r="M15" s="21" t="s">
        <v>293</v>
      </c>
      <c r="N15" s="21" t="s">
        <v>261</v>
      </c>
    </row>
    <row r="16" spans="1:14" ht="12.75">
      <c r="A16" s="7"/>
      <c r="B16" s="65"/>
      <c r="C16" s="65"/>
      <c r="D16" s="65"/>
      <c r="E16" s="65"/>
      <c r="G16" s="48"/>
      <c r="H16" s="10"/>
      <c r="I16" s="9"/>
      <c r="J16" s="21"/>
      <c r="K16" s="23"/>
      <c r="L16" s="23"/>
      <c r="M16" s="21"/>
      <c r="N16" s="21" t="s">
        <v>404</v>
      </c>
    </row>
    <row r="17" spans="1:14" ht="12.75">
      <c r="A17" s="7" t="s">
        <v>16</v>
      </c>
      <c r="B17" s="65">
        <v>0.081</v>
      </c>
      <c r="C17" s="65">
        <v>0.077</v>
      </c>
      <c r="D17" s="65">
        <v>0.076</v>
      </c>
      <c r="E17" s="65">
        <v>0.07400000000000001</v>
      </c>
      <c r="F17" s="6">
        <v>0</v>
      </c>
      <c r="G17" s="48">
        <v>8419</v>
      </c>
      <c r="H17" s="10">
        <v>0.93</v>
      </c>
      <c r="I17" s="9">
        <v>0.072</v>
      </c>
      <c r="J17" s="21" t="s">
        <v>213</v>
      </c>
      <c r="K17" s="23" t="s">
        <v>294</v>
      </c>
      <c r="L17" s="23" t="s">
        <v>215</v>
      </c>
      <c r="M17" s="21" t="s">
        <v>295</v>
      </c>
      <c r="N17" s="21" t="s">
        <v>401</v>
      </c>
    </row>
    <row r="18" spans="1:14" ht="12.75">
      <c r="A18" s="7" t="s">
        <v>138</v>
      </c>
      <c r="B18" s="65">
        <v>0.08700000000000001</v>
      </c>
      <c r="C18" s="65">
        <v>0.082</v>
      </c>
      <c r="D18" s="65">
        <v>0.079</v>
      </c>
      <c r="E18" s="65">
        <v>0.079</v>
      </c>
      <c r="F18" s="6">
        <v>1</v>
      </c>
      <c r="G18" s="48">
        <v>8710</v>
      </c>
      <c r="H18" s="10">
        <v>1</v>
      </c>
      <c r="I18" s="9">
        <v>0.084</v>
      </c>
      <c r="J18" s="21" t="s">
        <v>213</v>
      </c>
      <c r="K18" s="23" t="s">
        <v>299</v>
      </c>
      <c r="L18" s="23" t="s">
        <v>215</v>
      </c>
      <c r="M18" s="21" t="s">
        <v>298</v>
      </c>
      <c r="N18" s="21" t="s">
        <v>405</v>
      </c>
    </row>
    <row r="19" spans="1:14" ht="12.75">
      <c r="A19" s="7" t="s">
        <v>84</v>
      </c>
      <c r="B19" s="65">
        <v>0.084</v>
      </c>
      <c r="C19" s="65">
        <v>0.081</v>
      </c>
      <c r="D19" s="65">
        <v>0.08</v>
      </c>
      <c r="E19" s="65">
        <v>0.078</v>
      </c>
      <c r="F19" s="6">
        <v>0</v>
      </c>
      <c r="G19" s="48">
        <v>5568</v>
      </c>
      <c r="H19" s="10">
        <v>0.96</v>
      </c>
      <c r="I19" s="9">
        <v>0.084</v>
      </c>
      <c r="J19" s="21" t="s">
        <v>213</v>
      </c>
      <c r="K19" s="23" t="s">
        <v>299</v>
      </c>
      <c r="L19" s="23" t="s">
        <v>215</v>
      </c>
      <c r="M19" s="21" t="s">
        <v>298</v>
      </c>
      <c r="N19" s="21" t="s">
        <v>401</v>
      </c>
    </row>
    <row r="20" spans="1:14" ht="12.75">
      <c r="A20" s="7" t="s">
        <v>187</v>
      </c>
      <c r="B20" s="65">
        <v>0.08600000000000001</v>
      </c>
      <c r="C20" s="65">
        <v>0.081</v>
      </c>
      <c r="D20" s="65">
        <v>0.075</v>
      </c>
      <c r="E20" s="65">
        <v>0.075</v>
      </c>
      <c r="F20" s="6">
        <v>1</v>
      </c>
      <c r="G20" s="48">
        <v>8642</v>
      </c>
      <c r="H20" s="10">
        <v>0.99</v>
      </c>
      <c r="I20" s="67" t="s">
        <v>478</v>
      </c>
      <c r="J20" s="21" t="s">
        <v>216</v>
      </c>
      <c r="K20" s="23" t="s">
        <v>299</v>
      </c>
      <c r="L20" s="23" t="s">
        <v>215</v>
      </c>
      <c r="M20" s="21" t="s">
        <v>295</v>
      </c>
      <c r="N20" s="55" t="s">
        <v>401</v>
      </c>
    </row>
    <row r="21" spans="1:14" ht="12.75">
      <c r="A21" s="7" t="s">
        <v>87</v>
      </c>
      <c r="B21" s="65">
        <v>0.076</v>
      </c>
      <c r="C21" s="65">
        <v>0.07300000000000001</v>
      </c>
      <c r="D21" s="65">
        <v>0.07200000000000001</v>
      </c>
      <c r="E21" s="65">
        <v>0.069</v>
      </c>
      <c r="F21" s="6">
        <v>0</v>
      </c>
      <c r="G21" s="48">
        <v>5551</v>
      </c>
      <c r="H21" s="10">
        <v>0.96</v>
      </c>
      <c r="I21" s="9">
        <v>0.076</v>
      </c>
      <c r="J21" s="21" t="s">
        <v>216</v>
      </c>
      <c r="K21" s="23" t="s">
        <v>301</v>
      </c>
      <c r="L21" s="23" t="s">
        <v>215</v>
      </c>
      <c r="M21" s="21" t="s">
        <v>298</v>
      </c>
      <c r="N21" s="21" t="s">
        <v>401</v>
      </c>
    </row>
    <row r="22" spans="1:14" ht="12.75">
      <c r="A22" s="7" t="s">
        <v>139</v>
      </c>
      <c r="B22" s="65">
        <v>0.08700000000000001</v>
      </c>
      <c r="C22" s="65">
        <v>0.085</v>
      </c>
      <c r="D22" s="65">
        <v>0.078</v>
      </c>
      <c r="E22" s="65">
        <v>0.075</v>
      </c>
      <c r="F22" s="6">
        <v>2</v>
      </c>
      <c r="G22" s="48">
        <v>8597</v>
      </c>
      <c r="H22" s="10">
        <v>0.97</v>
      </c>
      <c r="I22" s="9">
        <v>0.082</v>
      </c>
      <c r="J22" s="21" t="s">
        <v>213</v>
      </c>
      <c r="K22" s="23" t="s">
        <v>299</v>
      </c>
      <c r="L22" s="23" t="s">
        <v>215</v>
      </c>
      <c r="M22" s="21" t="s">
        <v>298</v>
      </c>
      <c r="N22" s="21" t="s">
        <v>401</v>
      </c>
    </row>
    <row r="23" spans="1:14" ht="12.75">
      <c r="A23" s="7" t="s">
        <v>92</v>
      </c>
      <c r="B23" s="65">
        <v>0.07200000000000001</v>
      </c>
      <c r="C23" s="65">
        <v>0.07</v>
      </c>
      <c r="D23" s="65">
        <v>0.07</v>
      </c>
      <c r="E23" s="65">
        <v>0.068</v>
      </c>
      <c r="F23" s="6">
        <v>0</v>
      </c>
      <c r="G23" s="48">
        <v>8632</v>
      </c>
      <c r="H23" s="10">
        <v>0.97</v>
      </c>
      <c r="I23" s="9">
        <v>0.079</v>
      </c>
      <c r="J23" s="21" t="s">
        <v>300</v>
      </c>
      <c r="K23" s="23" t="s">
        <v>299</v>
      </c>
      <c r="L23" s="23" t="s">
        <v>215</v>
      </c>
      <c r="M23" s="21" t="s">
        <v>298</v>
      </c>
      <c r="N23" s="21" t="s">
        <v>261</v>
      </c>
    </row>
    <row r="24" spans="1:14" ht="12.75">
      <c r="A24" s="7"/>
      <c r="B24" s="65"/>
      <c r="C24" s="65"/>
      <c r="D24" s="65"/>
      <c r="E24" s="65"/>
      <c r="G24" s="48"/>
      <c r="H24" s="10"/>
      <c r="I24" s="9"/>
      <c r="J24" s="21"/>
      <c r="K24" s="23"/>
      <c r="L24" s="23"/>
      <c r="M24" s="21"/>
      <c r="N24" s="21" t="s">
        <v>405</v>
      </c>
    </row>
    <row r="25" spans="1:14" ht="12.75">
      <c r="A25" s="7" t="s">
        <v>468</v>
      </c>
      <c r="B25" s="65">
        <v>0.082</v>
      </c>
      <c r="C25" s="65">
        <v>0.081</v>
      </c>
      <c r="D25" s="65">
        <v>0.08</v>
      </c>
      <c r="E25" s="65">
        <v>0.079</v>
      </c>
      <c r="F25" s="6">
        <v>0</v>
      </c>
      <c r="G25" s="48">
        <v>8550</v>
      </c>
      <c r="H25" s="10">
        <v>0.95</v>
      </c>
      <c r="I25" s="9">
        <v>0.083</v>
      </c>
      <c r="J25" s="21" t="s">
        <v>213</v>
      </c>
      <c r="K25" s="23" t="s">
        <v>299</v>
      </c>
      <c r="L25" s="23" t="s">
        <v>215</v>
      </c>
      <c r="M25" s="21" t="s">
        <v>295</v>
      </c>
      <c r="N25" s="21" t="s">
        <v>401</v>
      </c>
    </row>
    <row r="26" spans="1:14" ht="12.75">
      <c r="A26" s="7" t="s">
        <v>140</v>
      </c>
      <c r="B26" s="65">
        <v>0.083</v>
      </c>
      <c r="C26" s="65">
        <v>0.083</v>
      </c>
      <c r="D26" s="65">
        <v>0.08</v>
      </c>
      <c r="E26" s="65">
        <v>0.078</v>
      </c>
      <c r="F26" s="6">
        <v>0</v>
      </c>
      <c r="G26" s="48">
        <v>5293</v>
      </c>
      <c r="H26" s="10">
        <v>0.99</v>
      </c>
      <c r="I26" s="9">
        <v>0.084</v>
      </c>
      <c r="J26" s="21" t="s">
        <v>213</v>
      </c>
      <c r="K26" s="23" t="s">
        <v>299</v>
      </c>
      <c r="L26" s="23" t="s">
        <v>215</v>
      </c>
      <c r="M26" s="21" t="s">
        <v>298</v>
      </c>
      <c r="N26" s="21" t="s">
        <v>401</v>
      </c>
    </row>
    <row r="27" spans="1:14" ht="12.75">
      <c r="A27" s="7" t="s">
        <v>163</v>
      </c>
      <c r="B27" s="65">
        <v>0.093</v>
      </c>
      <c r="C27" s="65">
        <v>0.082</v>
      </c>
      <c r="D27" s="65">
        <v>0.078</v>
      </c>
      <c r="E27" s="65">
        <v>0.075</v>
      </c>
      <c r="F27" s="6">
        <v>1</v>
      </c>
      <c r="G27" s="48">
        <v>5915</v>
      </c>
      <c r="H27" s="10">
        <v>1</v>
      </c>
      <c r="I27" s="9">
        <v>0.08</v>
      </c>
      <c r="J27" s="21" t="s">
        <v>300</v>
      </c>
      <c r="K27" s="23" t="s">
        <v>214</v>
      </c>
      <c r="L27" s="23" t="s">
        <v>215</v>
      </c>
      <c r="M27" s="21" t="s">
        <v>293</v>
      </c>
      <c r="N27" s="21" t="s">
        <v>404</v>
      </c>
    </row>
    <row r="28" spans="1:14" ht="12.75">
      <c r="A28" s="7" t="s">
        <v>184</v>
      </c>
      <c r="B28" s="65">
        <v>0.079</v>
      </c>
      <c r="C28" s="65">
        <v>0.076</v>
      </c>
      <c r="D28" s="65">
        <v>0.076</v>
      </c>
      <c r="E28" s="65">
        <v>0.07400000000000001</v>
      </c>
      <c r="F28" s="6">
        <v>0</v>
      </c>
      <c r="G28" s="48">
        <v>8449</v>
      </c>
      <c r="H28" s="10">
        <v>0.95</v>
      </c>
      <c r="I28" s="9">
        <v>0.077</v>
      </c>
      <c r="J28" s="21" t="s">
        <v>216</v>
      </c>
      <c r="K28" s="23" t="s">
        <v>299</v>
      </c>
      <c r="L28" s="23" t="s">
        <v>215</v>
      </c>
      <c r="M28" s="21" t="s">
        <v>292</v>
      </c>
      <c r="N28" s="21" t="s">
        <v>401</v>
      </c>
    </row>
    <row r="29" spans="1:14" ht="12.75">
      <c r="A29" s="7" t="s">
        <v>413</v>
      </c>
      <c r="B29" s="65">
        <v>0.08900000000000001</v>
      </c>
      <c r="C29" s="65">
        <v>0.083</v>
      </c>
      <c r="D29" s="65">
        <v>0.083</v>
      </c>
      <c r="E29" s="65">
        <v>0.083</v>
      </c>
      <c r="F29" s="6">
        <v>1</v>
      </c>
      <c r="G29" s="48">
        <v>8680</v>
      </c>
      <c r="H29" s="10">
        <v>0.99</v>
      </c>
      <c r="I29" s="67" t="s">
        <v>478</v>
      </c>
      <c r="J29" s="21" t="s">
        <v>213</v>
      </c>
      <c r="K29" s="23" t="s">
        <v>299</v>
      </c>
      <c r="L29" s="23" t="s">
        <v>215</v>
      </c>
      <c r="M29" s="21" t="s">
        <v>298</v>
      </c>
      <c r="N29" s="55" t="s">
        <v>405</v>
      </c>
    </row>
    <row r="30" spans="1:14" ht="12.75">
      <c r="A30" s="7" t="s">
        <v>141</v>
      </c>
      <c r="B30" s="65">
        <v>0.094</v>
      </c>
      <c r="C30" s="65">
        <v>0.092</v>
      </c>
      <c r="D30" s="65">
        <v>0.085</v>
      </c>
      <c r="E30" s="65">
        <v>0.079</v>
      </c>
      <c r="F30" s="6">
        <v>3</v>
      </c>
      <c r="G30" s="48">
        <v>5566</v>
      </c>
      <c r="H30" s="10">
        <v>0.98</v>
      </c>
      <c r="I30" s="9">
        <v>0.087</v>
      </c>
      <c r="J30" s="21" t="s">
        <v>300</v>
      </c>
      <c r="K30" s="23" t="s">
        <v>214</v>
      </c>
      <c r="L30" s="23" t="s">
        <v>215</v>
      </c>
      <c r="M30" s="21" t="s">
        <v>298</v>
      </c>
      <c r="N30" s="21" t="s">
        <v>404</v>
      </c>
    </row>
    <row r="31" spans="1:14" ht="12.75">
      <c r="A31" s="7" t="s">
        <v>98</v>
      </c>
      <c r="B31" s="65">
        <v>0.084</v>
      </c>
      <c r="C31" s="65">
        <v>0.08</v>
      </c>
      <c r="D31" s="65">
        <v>0.078</v>
      </c>
      <c r="E31" s="65">
        <v>0.078</v>
      </c>
      <c r="F31" s="6">
        <v>0</v>
      </c>
      <c r="G31" s="48">
        <v>5474</v>
      </c>
      <c r="H31" s="10">
        <v>0.97</v>
      </c>
      <c r="I31" s="9">
        <v>0.08</v>
      </c>
      <c r="J31" s="21" t="s">
        <v>213</v>
      </c>
      <c r="K31" s="23" t="s">
        <v>301</v>
      </c>
      <c r="L31" s="23" t="s">
        <v>215</v>
      </c>
      <c r="M31" s="21" t="s">
        <v>298</v>
      </c>
      <c r="N31" s="21" t="s">
        <v>401</v>
      </c>
    </row>
    <row r="32" spans="1:14" ht="12.75">
      <c r="A32" s="7" t="s">
        <v>100</v>
      </c>
      <c r="B32" s="65">
        <v>0.078</v>
      </c>
      <c r="C32" s="65">
        <v>0.07400000000000001</v>
      </c>
      <c r="D32" s="65">
        <v>0.07</v>
      </c>
      <c r="E32" s="65">
        <v>0.069</v>
      </c>
      <c r="F32" s="6">
        <v>0</v>
      </c>
      <c r="G32" s="48">
        <v>5300</v>
      </c>
      <c r="H32" s="10">
        <v>0.99</v>
      </c>
      <c r="I32" s="9">
        <v>0.071</v>
      </c>
      <c r="J32" s="21" t="s">
        <v>216</v>
      </c>
      <c r="K32" s="23" t="s">
        <v>301</v>
      </c>
      <c r="L32" s="23" t="s">
        <v>215</v>
      </c>
      <c r="M32" s="21" t="s">
        <v>298</v>
      </c>
      <c r="N32" s="21" t="s">
        <v>401</v>
      </c>
    </row>
    <row r="33" spans="1:14" ht="12.75">
      <c r="A33" s="7" t="s">
        <v>142</v>
      </c>
      <c r="B33" s="65">
        <v>0.079</v>
      </c>
      <c r="C33" s="65">
        <v>0.079</v>
      </c>
      <c r="D33" s="65">
        <v>0.077</v>
      </c>
      <c r="E33" s="65">
        <v>0.076</v>
      </c>
      <c r="F33" s="6">
        <v>0</v>
      </c>
      <c r="G33" s="48">
        <v>5587</v>
      </c>
      <c r="H33" s="10">
        <v>0.99</v>
      </c>
      <c r="I33" s="9">
        <v>0.084</v>
      </c>
      <c r="J33" s="21" t="s">
        <v>213</v>
      </c>
      <c r="K33" s="23" t="s">
        <v>301</v>
      </c>
      <c r="L33" s="23" t="s">
        <v>215</v>
      </c>
      <c r="M33" s="21" t="s">
        <v>298</v>
      </c>
      <c r="N33" s="21" t="s">
        <v>406</v>
      </c>
    </row>
    <row r="34" spans="1:8" ht="12.75">
      <c r="A34" s="7"/>
      <c r="B34" s="9"/>
      <c r="C34" s="9"/>
      <c r="D34" s="9"/>
      <c r="E34" s="9"/>
      <c r="G34" s="6"/>
      <c r="H34" s="10"/>
    </row>
    <row r="35" spans="1:8" ht="12.75">
      <c r="A35" s="5" t="s">
        <v>211</v>
      </c>
      <c r="F35" s="12">
        <f>AVERAGE(F7:F33)</f>
        <v>0.5</v>
      </c>
      <c r="G35" s="12">
        <f>AVERAGE(G7:G33)</f>
        <v>6898.909090909091</v>
      </c>
      <c r="H35" s="11">
        <f>AVERAGE(H7:H33)</f>
        <v>0.9768181818181816</v>
      </c>
    </row>
    <row r="36" spans="1:5" ht="12.75">
      <c r="A36" s="5" t="s">
        <v>212</v>
      </c>
      <c r="B36" s="13">
        <f>MAX(B7:E33)</f>
        <v>0.094</v>
      </c>
      <c r="C36" s="9">
        <v>0.093</v>
      </c>
      <c r="D36" s="9">
        <v>0.092</v>
      </c>
      <c r="E36" s="9">
        <v>0.089</v>
      </c>
    </row>
    <row r="38" spans="1:9" ht="12.75">
      <c r="A38" s="111" t="s">
        <v>432</v>
      </c>
      <c r="B38" s="111"/>
      <c r="C38" s="111"/>
      <c r="D38" s="111"/>
      <c r="E38" s="111"/>
      <c r="F38" s="111"/>
      <c r="G38" s="111"/>
      <c r="H38" s="111"/>
      <c r="I38" s="111"/>
    </row>
    <row r="39" spans="1:14" ht="12.75">
      <c r="A39" s="5" t="s">
        <v>485</v>
      </c>
      <c r="F39" s="5"/>
      <c r="I39" s="5"/>
      <c r="N39" s="6"/>
    </row>
    <row r="40" spans="6:14" ht="12.75">
      <c r="F40" s="5"/>
      <c r="I40" s="5"/>
      <c r="N40" s="6"/>
    </row>
    <row r="42" spans="1:12" ht="12.75">
      <c r="A42" s="28" t="s">
        <v>227</v>
      </c>
      <c r="B42" s="95" t="s">
        <v>228</v>
      </c>
      <c r="C42" s="95"/>
      <c r="D42" s="95"/>
      <c r="E42" s="95"/>
      <c r="F42" s="95"/>
      <c r="G42" s="95" t="s">
        <v>229</v>
      </c>
      <c r="H42" s="95"/>
      <c r="I42" s="95"/>
      <c r="J42" s="95"/>
      <c r="K42" s="95" t="s">
        <v>230</v>
      </c>
      <c r="L42" s="95"/>
    </row>
    <row r="43" spans="1:12" ht="12.75">
      <c r="A43" s="23" t="s">
        <v>280</v>
      </c>
      <c r="B43" s="91" t="s">
        <v>232</v>
      </c>
      <c r="C43" s="91"/>
      <c r="D43" s="91"/>
      <c r="E43" s="91"/>
      <c r="F43" s="91"/>
      <c r="G43" s="91" t="s">
        <v>281</v>
      </c>
      <c r="H43" s="91"/>
      <c r="I43" s="91"/>
      <c r="J43" s="91"/>
      <c r="K43" s="91" t="s">
        <v>234</v>
      </c>
      <c r="L43" s="91"/>
    </row>
    <row r="45" spans="1:5" ht="12.75">
      <c r="A45" s="7" t="s">
        <v>466</v>
      </c>
      <c r="B45" s="12">
        <f>COUNTA(A7:A33)</f>
        <v>22</v>
      </c>
      <c r="C45" s="9"/>
      <c r="D45" s="9"/>
      <c r="E45" s="9"/>
    </row>
  </sheetData>
  <mergeCells count="12">
    <mergeCell ref="B42:F42"/>
    <mergeCell ref="G42:J42"/>
    <mergeCell ref="K42:L42"/>
    <mergeCell ref="B43:F43"/>
    <mergeCell ref="G43:J43"/>
    <mergeCell ref="K43:L43"/>
    <mergeCell ref="A38:I38"/>
    <mergeCell ref="B5:E5"/>
    <mergeCell ref="F5:H5"/>
    <mergeCell ref="A1:N1"/>
    <mergeCell ref="A3:N3"/>
    <mergeCell ref="A2:N2"/>
  </mergeCells>
  <printOptions horizontalCentered="1"/>
  <pageMargins left="0.1" right="0.1" top="0.25" bottom="0.5" header="0" footer="0"/>
  <pageSetup fitToHeight="1" fitToWidth="1" horizontalDpi="600" verticalDpi="600" orientation="landscape" scale="80" r:id="rId1"/>
  <headerFooter alignWithMargins="0">
    <oddFooter>&amp;C&amp;8For the year of 2003&amp;R&amp;8Page &amp;P of &amp;N</oddFooter>
  </headerFooter>
  <rowBreaks count="1" manualBreakCount="1">
    <brk id="47" max="255" man="1"/>
  </rowBreaks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C25" sqref="C25"/>
    </sheetView>
  </sheetViews>
  <sheetFormatPr defaultColWidth="9.140625" defaultRowHeight="12.75"/>
  <cols>
    <col min="1" max="1" width="36.7109375" style="5" bestFit="1" customWidth="1"/>
    <col min="2" max="6" width="6.7109375" style="5" customWidth="1"/>
    <col min="7" max="7" width="12.421875" style="5" bestFit="1" customWidth="1"/>
    <col min="8" max="8" width="8.7109375" style="5" bestFit="1" customWidth="1"/>
    <col min="9" max="9" width="6.28125" style="5" bestFit="1" customWidth="1"/>
    <col min="10" max="10" width="9.7109375" style="5" bestFit="1" customWidth="1"/>
    <col min="11" max="11" width="7.8515625" style="5" bestFit="1" customWidth="1"/>
    <col min="12" max="12" width="7.421875" style="5" bestFit="1" customWidth="1"/>
    <col min="13" max="13" width="9.7109375" style="5" bestFit="1" customWidth="1"/>
    <col min="14" max="14" width="17.421875" style="5" bestFit="1" customWidth="1"/>
    <col min="15" max="15" width="28.421875" style="5" bestFit="1" customWidth="1"/>
    <col min="16" max="16384" width="9.140625" style="5" customWidth="1"/>
  </cols>
  <sheetData>
    <row r="1" spans="1:15" ht="15">
      <c r="A1" s="89" t="s">
        <v>154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2.75">
      <c r="A2" s="90" t="s">
        <v>430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2.75">
      <c r="A3" s="90" t="s">
        <v>153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0" ht="12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36" t="s">
        <v>102</v>
      </c>
      <c r="C5" s="14"/>
      <c r="D5" s="14"/>
      <c r="E5" s="14"/>
      <c r="F5" s="14"/>
      <c r="G5" s="14"/>
      <c r="H5" s="14"/>
      <c r="I5" s="14"/>
      <c r="J5" s="14"/>
    </row>
    <row r="6" spans="1:15" ht="12.75">
      <c r="A6" s="34"/>
      <c r="B6" s="36" t="s">
        <v>103</v>
      </c>
      <c r="C6" s="92" t="s">
        <v>225</v>
      </c>
      <c r="D6" s="92"/>
      <c r="E6" s="92"/>
      <c r="F6" s="92"/>
      <c r="G6" s="36" t="s">
        <v>226</v>
      </c>
      <c r="H6" s="92" t="s">
        <v>156</v>
      </c>
      <c r="I6" s="92"/>
      <c r="J6" s="92"/>
      <c r="K6" s="28" t="s">
        <v>253</v>
      </c>
      <c r="L6" s="28" t="s">
        <v>259</v>
      </c>
      <c r="M6" s="28" t="s">
        <v>257</v>
      </c>
      <c r="N6" s="28" t="s">
        <v>255</v>
      </c>
      <c r="O6" s="28" t="s">
        <v>262</v>
      </c>
    </row>
    <row r="7" spans="1:15" ht="12.75">
      <c r="A7" s="37" t="s">
        <v>56</v>
      </c>
      <c r="B7" s="36" t="s">
        <v>5</v>
      </c>
      <c r="C7" s="36" t="s">
        <v>3</v>
      </c>
      <c r="D7" s="36" t="s">
        <v>4</v>
      </c>
      <c r="E7" s="36" t="s">
        <v>221</v>
      </c>
      <c r="F7" s="36" t="s">
        <v>222</v>
      </c>
      <c r="G7" s="26" t="s">
        <v>223</v>
      </c>
      <c r="H7" s="36" t="s">
        <v>155</v>
      </c>
      <c r="I7" s="36" t="s">
        <v>133</v>
      </c>
      <c r="J7" s="38" t="s">
        <v>169</v>
      </c>
      <c r="K7" s="28" t="s">
        <v>254</v>
      </c>
      <c r="L7" s="28" t="s">
        <v>260</v>
      </c>
      <c r="M7" s="28" t="s">
        <v>258</v>
      </c>
      <c r="N7" s="28" t="s">
        <v>256</v>
      </c>
      <c r="O7" s="28" t="s">
        <v>263</v>
      </c>
    </row>
    <row r="8" spans="1:15" ht="12.75">
      <c r="A8" s="7" t="s">
        <v>243</v>
      </c>
      <c r="B8" s="83">
        <v>13.88</v>
      </c>
      <c r="C8" s="69">
        <v>51.1</v>
      </c>
      <c r="D8" s="69">
        <v>41.5</v>
      </c>
      <c r="E8" s="69">
        <v>40.8</v>
      </c>
      <c r="F8" s="69">
        <v>39.9</v>
      </c>
      <c r="G8" s="69">
        <v>34.3</v>
      </c>
      <c r="H8" s="6">
        <v>0</v>
      </c>
      <c r="I8" s="23">
        <v>347</v>
      </c>
      <c r="J8" s="10">
        <v>0.95</v>
      </c>
      <c r="K8" s="21" t="s">
        <v>216</v>
      </c>
      <c r="L8" s="23" t="s">
        <v>299</v>
      </c>
      <c r="M8" s="23" t="s">
        <v>215</v>
      </c>
      <c r="N8" s="21" t="s">
        <v>298</v>
      </c>
      <c r="O8" s="21" t="s">
        <v>401</v>
      </c>
    </row>
    <row r="9" spans="1:15" ht="12.75">
      <c r="A9" s="7" t="s">
        <v>11</v>
      </c>
      <c r="B9" s="83">
        <v>10.21</v>
      </c>
      <c r="C9" s="69">
        <v>24.5</v>
      </c>
      <c r="D9" s="69">
        <v>22.2</v>
      </c>
      <c r="E9" s="69">
        <v>19.8</v>
      </c>
      <c r="F9" s="69">
        <v>19.7</v>
      </c>
      <c r="G9" s="69">
        <v>19.8</v>
      </c>
      <c r="H9" s="6">
        <v>0</v>
      </c>
      <c r="I9" s="23">
        <v>119</v>
      </c>
      <c r="J9" s="10">
        <v>0.98</v>
      </c>
      <c r="K9" s="21" t="s">
        <v>213</v>
      </c>
      <c r="L9" s="23" t="s">
        <v>214</v>
      </c>
      <c r="M9" s="23" t="s">
        <v>215</v>
      </c>
      <c r="N9" s="21" t="s">
        <v>293</v>
      </c>
      <c r="O9" s="21" t="s">
        <v>402</v>
      </c>
    </row>
    <row r="10" spans="1:15" ht="12.75">
      <c r="A10" s="21" t="s">
        <v>416</v>
      </c>
      <c r="B10" s="83">
        <v>10.22</v>
      </c>
      <c r="C10" s="69">
        <v>24.4</v>
      </c>
      <c r="D10" s="69">
        <v>22.2</v>
      </c>
      <c r="E10" s="69">
        <v>21</v>
      </c>
      <c r="F10" s="69">
        <v>20.9</v>
      </c>
      <c r="G10" s="69">
        <v>21</v>
      </c>
      <c r="H10" s="6">
        <v>0</v>
      </c>
      <c r="I10" s="23">
        <v>115</v>
      </c>
      <c r="J10" s="10">
        <v>0.95</v>
      </c>
      <c r="K10" s="21" t="s">
        <v>216</v>
      </c>
      <c r="L10" s="23" t="s">
        <v>299</v>
      </c>
      <c r="M10" s="23" t="s">
        <v>215</v>
      </c>
      <c r="N10" s="21" t="s">
        <v>298</v>
      </c>
      <c r="O10" s="55" t="s">
        <v>401</v>
      </c>
    </row>
    <row r="11" spans="1:15" ht="12.75">
      <c r="A11" s="7" t="s">
        <v>453</v>
      </c>
      <c r="B11" s="83">
        <v>11.84</v>
      </c>
      <c r="C11" s="69">
        <v>31.9</v>
      </c>
      <c r="D11" s="69">
        <v>30.6</v>
      </c>
      <c r="E11" s="69">
        <v>27.9</v>
      </c>
      <c r="F11" s="69">
        <v>25.7</v>
      </c>
      <c r="G11" s="69">
        <v>25</v>
      </c>
      <c r="H11" s="6">
        <v>0</v>
      </c>
      <c r="I11" s="23">
        <v>249</v>
      </c>
      <c r="J11" s="10">
        <v>0.89</v>
      </c>
      <c r="K11" s="21" t="s">
        <v>216</v>
      </c>
      <c r="L11" s="23" t="s">
        <v>294</v>
      </c>
      <c r="M11" s="23" t="s">
        <v>215</v>
      </c>
      <c r="N11" s="21" t="s">
        <v>298</v>
      </c>
      <c r="O11" s="55" t="s">
        <v>401</v>
      </c>
    </row>
    <row r="12" spans="1:15" ht="12.75">
      <c r="A12" s="7" t="s">
        <v>149</v>
      </c>
      <c r="B12" s="83">
        <v>10.83</v>
      </c>
      <c r="C12" s="69">
        <v>28.9</v>
      </c>
      <c r="D12" s="69">
        <v>28.7</v>
      </c>
      <c r="E12" s="69">
        <v>24.2</v>
      </c>
      <c r="F12" s="69">
        <v>23.9</v>
      </c>
      <c r="G12" s="69">
        <v>22.2</v>
      </c>
      <c r="H12" s="6">
        <v>0</v>
      </c>
      <c r="I12" s="23">
        <v>342</v>
      </c>
      <c r="J12" s="10">
        <v>0.94</v>
      </c>
      <c r="K12" s="21" t="s">
        <v>213</v>
      </c>
      <c r="L12" s="23" t="s">
        <v>214</v>
      </c>
      <c r="M12" s="23" t="s">
        <v>215</v>
      </c>
      <c r="N12" s="21" t="s">
        <v>293</v>
      </c>
      <c r="O12" s="21" t="s">
        <v>402</v>
      </c>
    </row>
    <row r="13" spans="1:15" ht="12.75">
      <c r="A13" s="7" t="s">
        <v>488</v>
      </c>
      <c r="B13" s="83">
        <v>12.47</v>
      </c>
      <c r="C13" s="69">
        <v>26.7</v>
      </c>
      <c r="D13" s="69">
        <v>25.1</v>
      </c>
      <c r="E13" s="69">
        <v>21.8</v>
      </c>
      <c r="F13" s="69">
        <v>19.8</v>
      </c>
      <c r="G13" s="69">
        <v>25.1</v>
      </c>
      <c r="H13" s="6">
        <v>0</v>
      </c>
      <c r="I13" s="23">
        <v>52</v>
      </c>
      <c r="J13" s="10">
        <v>0.85</v>
      </c>
      <c r="K13" s="21" t="s">
        <v>216</v>
      </c>
      <c r="L13" s="23" t="s">
        <v>390</v>
      </c>
      <c r="M13" s="23" t="s">
        <v>215</v>
      </c>
      <c r="N13" s="21" t="s">
        <v>293</v>
      </c>
      <c r="O13" s="21" t="s">
        <v>402</v>
      </c>
    </row>
    <row r="14" spans="1:15" ht="12.75">
      <c r="A14" s="7" t="s">
        <v>150</v>
      </c>
      <c r="B14" s="83">
        <v>10.67</v>
      </c>
      <c r="C14" s="69">
        <v>27.4</v>
      </c>
      <c r="D14" s="69">
        <v>23.9</v>
      </c>
      <c r="E14" s="69">
        <v>23.5</v>
      </c>
      <c r="F14" s="69">
        <v>23.4</v>
      </c>
      <c r="G14" s="69">
        <v>22</v>
      </c>
      <c r="H14" s="6">
        <v>0</v>
      </c>
      <c r="I14" s="23">
        <v>328</v>
      </c>
      <c r="J14" s="10">
        <v>0.9</v>
      </c>
      <c r="K14" s="21" t="s">
        <v>213</v>
      </c>
      <c r="L14" s="23" t="s">
        <v>214</v>
      </c>
      <c r="M14" s="23" t="s">
        <v>215</v>
      </c>
      <c r="N14" s="21" t="s">
        <v>293</v>
      </c>
      <c r="O14" s="21" t="s">
        <v>402</v>
      </c>
    </row>
    <row r="15" spans="1:15" ht="12.75">
      <c r="A15" s="7" t="s">
        <v>187</v>
      </c>
      <c r="B15" s="83">
        <v>11.79</v>
      </c>
      <c r="C15" s="69">
        <v>29.3</v>
      </c>
      <c r="D15" s="69">
        <v>26.7</v>
      </c>
      <c r="E15" s="69">
        <v>25.3</v>
      </c>
      <c r="F15" s="69">
        <v>23.1</v>
      </c>
      <c r="G15" s="69">
        <v>25.3</v>
      </c>
      <c r="H15" s="6">
        <v>0</v>
      </c>
      <c r="I15" s="23">
        <v>104</v>
      </c>
      <c r="J15" s="10">
        <v>0.86</v>
      </c>
      <c r="K15" s="21" t="s">
        <v>216</v>
      </c>
      <c r="L15" s="23" t="s">
        <v>299</v>
      </c>
      <c r="M15" s="23" t="s">
        <v>215</v>
      </c>
      <c r="N15" s="21" t="s">
        <v>293</v>
      </c>
      <c r="O15" s="21" t="s">
        <v>400</v>
      </c>
    </row>
    <row r="16" spans="1:15" ht="12.75">
      <c r="A16" s="7" t="s">
        <v>489</v>
      </c>
      <c r="B16" s="83">
        <v>14.94</v>
      </c>
      <c r="C16" s="69">
        <v>39</v>
      </c>
      <c r="D16" s="69">
        <v>37.8</v>
      </c>
      <c r="E16" s="69">
        <v>37.7</v>
      </c>
      <c r="F16" s="69">
        <v>32.5</v>
      </c>
      <c r="G16" s="69">
        <v>31.7</v>
      </c>
      <c r="H16" s="6">
        <v>0</v>
      </c>
      <c r="I16" s="23">
        <v>280</v>
      </c>
      <c r="J16" s="10">
        <v>0.87</v>
      </c>
      <c r="K16" s="21" t="s">
        <v>216</v>
      </c>
      <c r="L16" s="23" t="s">
        <v>390</v>
      </c>
      <c r="M16" s="23" t="s">
        <v>215</v>
      </c>
      <c r="N16" s="21" t="s">
        <v>293</v>
      </c>
      <c r="O16" s="21" t="s">
        <v>400</v>
      </c>
    </row>
    <row r="17" spans="1:15" ht="12.75">
      <c r="A17" s="7" t="s">
        <v>244</v>
      </c>
      <c r="B17" s="83">
        <v>11.68</v>
      </c>
      <c r="C17" s="69">
        <v>28</v>
      </c>
      <c r="D17" s="69">
        <v>28</v>
      </c>
      <c r="E17" s="69">
        <v>27.8</v>
      </c>
      <c r="F17" s="69">
        <v>27.3</v>
      </c>
      <c r="G17" s="69">
        <v>24.3</v>
      </c>
      <c r="H17" s="6">
        <v>0</v>
      </c>
      <c r="I17" s="23">
        <v>342</v>
      </c>
      <c r="J17" s="10">
        <v>0.94</v>
      </c>
      <c r="K17" s="21" t="s">
        <v>216</v>
      </c>
      <c r="L17" s="23" t="s">
        <v>299</v>
      </c>
      <c r="M17" s="23" t="s">
        <v>215</v>
      </c>
      <c r="N17" s="21" t="s">
        <v>295</v>
      </c>
      <c r="O17" s="21" t="s">
        <v>401</v>
      </c>
    </row>
    <row r="18" spans="1:15" ht="12.75">
      <c r="A18" s="7" t="s">
        <v>92</v>
      </c>
      <c r="B18" s="83">
        <v>12.17</v>
      </c>
      <c r="C18" s="69">
        <v>31.1</v>
      </c>
      <c r="D18" s="69">
        <v>30.6</v>
      </c>
      <c r="E18" s="69">
        <v>30.2</v>
      </c>
      <c r="F18" s="69">
        <v>29.9</v>
      </c>
      <c r="G18" s="69">
        <v>30.2</v>
      </c>
      <c r="H18" s="6">
        <v>0</v>
      </c>
      <c r="I18" s="23">
        <v>119</v>
      </c>
      <c r="J18" s="10">
        <v>0.98</v>
      </c>
      <c r="K18" s="21" t="s">
        <v>213</v>
      </c>
      <c r="L18" s="23" t="s">
        <v>299</v>
      </c>
      <c r="M18" s="23" t="s">
        <v>215</v>
      </c>
      <c r="N18" s="21" t="s">
        <v>295</v>
      </c>
      <c r="O18" s="21" t="s">
        <v>400</v>
      </c>
    </row>
    <row r="19" spans="1:15" ht="12.75">
      <c r="A19" s="7" t="s">
        <v>490</v>
      </c>
      <c r="B19" s="83">
        <v>12.68</v>
      </c>
      <c r="C19" s="69">
        <v>30</v>
      </c>
      <c r="D19" s="69">
        <v>29.8</v>
      </c>
      <c r="E19" s="69">
        <v>29.4</v>
      </c>
      <c r="F19" s="69">
        <v>28.6</v>
      </c>
      <c r="G19" s="69">
        <v>27.8</v>
      </c>
      <c r="H19" s="6">
        <v>0</v>
      </c>
      <c r="I19" s="23">
        <v>325</v>
      </c>
      <c r="J19" s="10">
        <v>0.89</v>
      </c>
      <c r="K19" s="21" t="s">
        <v>216</v>
      </c>
      <c r="L19" s="23" t="s">
        <v>390</v>
      </c>
      <c r="M19" s="23" t="s">
        <v>215</v>
      </c>
      <c r="N19" s="21" t="s">
        <v>295</v>
      </c>
      <c r="O19" s="21" t="s">
        <v>400</v>
      </c>
    </row>
    <row r="20" spans="1:15" ht="12.75">
      <c r="A20" s="7" t="s">
        <v>151</v>
      </c>
      <c r="B20" s="83">
        <v>12.05</v>
      </c>
      <c r="C20" s="69">
        <v>31</v>
      </c>
      <c r="D20" s="69">
        <v>30.2</v>
      </c>
      <c r="E20" s="69">
        <v>24.8</v>
      </c>
      <c r="F20" s="69">
        <v>24.4</v>
      </c>
      <c r="G20" s="69">
        <v>24.8</v>
      </c>
      <c r="H20" s="6">
        <v>0</v>
      </c>
      <c r="I20" s="23">
        <v>118</v>
      </c>
      <c r="J20" s="10">
        <v>0.98</v>
      </c>
      <c r="K20" s="21" t="s">
        <v>213</v>
      </c>
      <c r="L20" s="23" t="s">
        <v>214</v>
      </c>
      <c r="M20" s="23" t="s">
        <v>215</v>
      </c>
      <c r="N20" s="21" t="s">
        <v>293</v>
      </c>
      <c r="O20" s="21" t="s">
        <v>402</v>
      </c>
    </row>
    <row r="21" spans="1:15" ht="12.75">
      <c r="A21" s="7" t="s">
        <v>27</v>
      </c>
      <c r="B21" s="83">
        <v>12.26</v>
      </c>
      <c r="C21" s="69">
        <v>28.9</v>
      </c>
      <c r="D21" s="69">
        <v>28.2</v>
      </c>
      <c r="E21" s="69">
        <v>26.8</v>
      </c>
      <c r="F21" s="69">
        <v>23.9</v>
      </c>
      <c r="G21" s="69">
        <v>26.8</v>
      </c>
      <c r="H21" s="6">
        <v>0</v>
      </c>
      <c r="I21" s="23">
        <v>116</v>
      </c>
      <c r="J21" s="10">
        <v>0.96</v>
      </c>
      <c r="K21" s="21" t="s">
        <v>216</v>
      </c>
      <c r="L21" s="23" t="s">
        <v>214</v>
      </c>
      <c r="M21" s="23" t="s">
        <v>215</v>
      </c>
      <c r="N21" s="21" t="s">
        <v>293</v>
      </c>
      <c r="O21" s="21" t="s">
        <v>402</v>
      </c>
    </row>
    <row r="22" spans="1:15" ht="12.75">
      <c r="A22" s="7" t="s">
        <v>30</v>
      </c>
      <c r="B22" s="83">
        <v>15.05</v>
      </c>
      <c r="C22" s="69">
        <v>39.6</v>
      </c>
      <c r="D22" s="69">
        <v>38.3</v>
      </c>
      <c r="E22" s="69">
        <v>35</v>
      </c>
      <c r="F22" s="69">
        <v>34.6</v>
      </c>
      <c r="G22" s="69">
        <v>35</v>
      </c>
      <c r="H22" s="6">
        <v>0</v>
      </c>
      <c r="I22" s="23">
        <v>114</v>
      </c>
      <c r="J22" s="10">
        <v>0.94</v>
      </c>
      <c r="K22" s="21" t="s">
        <v>213</v>
      </c>
      <c r="L22" s="23" t="s">
        <v>214</v>
      </c>
      <c r="M22" s="23" t="s">
        <v>215</v>
      </c>
      <c r="N22" s="21" t="s">
        <v>293</v>
      </c>
      <c r="O22" s="21" t="s">
        <v>402</v>
      </c>
    </row>
    <row r="23" spans="1:15" ht="12.75">
      <c r="A23" s="7"/>
      <c r="B23" s="83"/>
      <c r="C23" s="69"/>
      <c r="D23" s="69"/>
      <c r="E23" s="69"/>
      <c r="F23" s="69"/>
      <c r="G23" s="69"/>
      <c r="H23" s="6"/>
      <c r="I23" s="23"/>
      <c r="J23" s="10"/>
      <c r="K23" s="21"/>
      <c r="L23" s="23" t="s">
        <v>214</v>
      </c>
      <c r="M23" s="23" t="s">
        <v>215</v>
      </c>
      <c r="N23" s="21" t="s">
        <v>293</v>
      </c>
      <c r="O23" s="21" t="s">
        <v>399</v>
      </c>
    </row>
    <row r="24" spans="1:15" ht="12.75">
      <c r="A24" s="7" t="s">
        <v>167</v>
      </c>
      <c r="B24" s="83">
        <v>14.1</v>
      </c>
      <c r="C24" s="69">
        <v>40.1</v>
      </c>
      <c r="D24" s="69">
        <v>39.4</v>
      </c>
      <c r="E24" s="69">
        <v>37.2</v>
      </c>
      <c r="F24" s="69">
        <v>36.7</v>
      </c>
      <c r="G24" s="69">
        <v>32.2</v>
      </c>
      <c r="H24" s="6">
        <v>0</v>
      </c>
      <c r="I24" s="23">
        <v>354</v>
      </c>
      <c r="J24" s="10">
        <v>0.97</v>
      </c>
      <c r="K24" s="21" t="s">
        <v>213</v>
      </c>
      <c r="L24" s="23" t="s">
        <v>214</v>
      </c>
      <c r="M24" s="23" t="s">
        <v>215</v>
      </c>
      <c r="N24" s="21" t="s">
        <v>293</v>
      </c>
      <c r="O24" s="21" t="s">
        <v>402</v>
      </c>
    </row>
    <row r="25" spans="1:15" ht="12.75">
      <c r="A25" s="7" t="s">
        <v>491</v>
      </c>
      <c r="B25" s="83">
        <v>14.78</v>
      </c>
      <c r="C25" s="69">
        <v>39.5</v>
      </c>
      <c r="D25" s="69">
        <v>36.3</v>
      </c>
      <c r="E25" s="69">
        <v>34</v>
      </c>
      <c r="F25" s="69">
        <v>22.8</v>
      </c>
      <c r="G25" s="69">
        <v>36.3</v>
      </c>
      <c r="H25" s="6">
        <v>0</v>
      </c>
      <c r="I25" s="23">
        <v>58</v>
      </c>
      <c r="J25" s="10">
        <v>0.95</v>
      </c>
      <c r="K25" s="21" t="s">
        <v>216</v>
      </c>
      <c r="L25" s="23" t="s">
        <v>390</v>
      </c>
      <c r="M25" s="23" t="s">
        <v>215</v>
      </c>
      <c r="N25" s="21" t="s">
        <v>293</v>
      </c>
      <c r="O25" s="21" t="s">
        <v>402</v>
      </c>
    </row>
    <row r="26" spans="1:15" ht="12.75">
      <c r="A26" s="7" t="s">
        <v>464</v>
      </c>
      <c r="B26" s="83">
        <v>12.64</v>
      </c>
      <c r="C26" s="69">
        <v>36.6</v>
      </c>
      <c r="D26" s="69">
        <v>31.2</v>
      </c>
      <c r="E26" s="69">
        <v>30.9</v>
      </c>
      <c r="F26" s="69">
        <v>27.4</v>
      </c>
      <c r="G26" s="69">
        <v>30.9</v>
      </c>
      <c r="H26" s="6">
        <v>0</v>
      </c>
      <c r="I26" s="23">
        <v>119</v>
      </c>
      <c r="J26" s="10">
        <v>0.98</v>
      </c>
      <c r="K26" s="21" t="s">
        <v>213</v>
      </c>
      <c r="L26" s="23" t="s">
        <v>214</v>
      </c>
      <c r="M26" s="23" t="s">
        <v>215</v>
      </c>
      <c r="N26" s="21" t="s">
        <v>293</v>
      </c>
      <c r="O26" s="21" t="s">
        <v>402</v>
      </c>
    </row>
    <row r="27" spans="1:15" ht="12.75">
      <c r="A27" s="7" t="s">
        <v>39</v>
      </c>
      <c r="B27" s="83">
        <v>10.61</v>
      </c>
      <c r="C27" s="69">
        <v>28.3</v>
      </c>
      <c r="D27" s="69">
        <v>25.8</v>
      </c>
      <c r="E27" s="69">
        <v>21.8</v>
      </c>
      <c r="F27" s="69">
        <v>19.9</v>
      </c>
      <c r="G27" s="69">
        <v>21.8</v>
      </c>
      <c r="H27" s="6">
        <v>0</v>
      </c>
      <c r="I27" s="23">
        <v>108</v>
      </c>
      <c r="J27" s="10">
        <v>0.89</v>
      </c>
      <c r="K27" s="21" t="s">
        <v>213</v>
      </c>
      <c r="L27" s="23" t="s">
        <v>214</v>
      </c>
      <c r="M27" s="23" t="s">
        <v>215</v>
      </c>
      <c r="N27" s="21" t="s">
        <v>293</v>
      </c>
      <c r="O27" s="21" t="s">
        <v>402</v>
      </c>
    </row>
    <row r="28" spans="1:15" ht="12.75">
      <c r="A28" s="7" t="s">
        <v>495</v>
      </c>
      <c r="B28" s="83">
        <v>10.71</v>
      </c>
      <c r="C28" s="69">
        <v>26.7</v>
      </c>
      <c r="D28" s="69">
        <v>20</v>
      </c>
      <c r="E28" s="69">
        <v>19.9</v>
      </c>
      <c r="F28" s="69">
        <v>19.6</v>
      </c>
      <c r="G28" s="69">
        <v>20</v>
      </c>
      <c r="H28" s="6">
        <v>0</v>
      </c>
      <c r="I28" s="23">
        <v>112</v>
      </c>
      <c r="J28" s="10">
        <v>0.98</v>
      </c>
      <c r="K28" s="21" t="s">
        <v>216</v>
      </c>
      <c r="L28" s="23" t="s">
        <v>390</v>
      </c>
      <c r="M28" s="23" t="s">
        <v>215</v>
      </c>
      <c r="N28" s="21" t="s">
        <v>293</v>
      </c>
      <c r="O28" s="21" t="s">
        <v>402</v>
      </c>
    </row>
    <row r="29" spans="1:15" ht="12.75">
      <c r="A29" s="7" t="s">
        <v>66</v>
      </c>
      <c r="B29" s="83">
        <v>12.87</v>
      </c>
      <c r="C29" s="69">
        <v>32.6</v>
      </c>
      <c r="D29" s="69">
        <v>30.6</v>
      </c>
      <c r="E29" s="69">
        <v>29.9</v>
      </c>
      <c r="F29" s="69">
        <v>28.6</v>
      </c>
      <c r="G29" s="69">
        <v>29.9</v>
      </c>
      <c r="H29" s="6">
        <v>0</v>
      </c>
      <c r="I29" s="23">
        <v>112</v>
      </c>
      <c r="J29" s="10">
        <v>0.93</v>
      </c>
      <c r="K29" s="21" t="s">
        <v>213</v>
      </c>
      <c r="L29" s="23" t="s">
        <v>214</v>
      </c>
      <c r="M29" s="23" t="s">
        <v>215</v>
      </c>
      <c r="N29" s="21" t="s">
        <v>298</v>
      </c>
      <c r="O29" s="21" t="s">
        <v>401</v>
      </c>
    </row>
    <row r="30" spans="1:15" ht="12.75">
      <c r="A30" s="7" t="s">
        <v>468</v>
      </c>
      <c r="B30" s="83">
        <v>9.75</v>
      </c>
      <c r="C30" s="69">
        <v>40.9</v>
      </c>
      <c r="D30" s="69">
        <v>35</v>
      </c>
      <c r="E30" s="69">
        <v>28.7</v>
      </c>
      <c r="F30" s="69">
        <v>28.3</v>
      </c>
      <c r="G30" s="69">
        <v>28.7</v>
      </c>
      <c r="H30" s="6">
        <v>0</v>
      </c>
      <c r="I30" s="23">
        <v>113</v>
      </c>
      <c r="J30" s="10">
        <v>0.93</v>
      </c>
      <c r="K30" s="21" t="s">
        <v>213</v>
      </c>
      <c r="L30" s="23" t="s">
        <v>299</v>
      </c>
      <c r="M30" s="23" t="s">
        <v>215</v>
      </c>
      <c r="N30" s="21" t="s">
        <v>298</v>
      </c>
      <c r="O30" s="21" t="s">
        <v>401</v>
      </c>
    </row>
    <row r="31" spans="1:15" ht="12.75">
      <c r="A31" s="7" t="s">
        <v>493</v>
      </c>
      <c r="B31" s="83">
        <v>11.31</v>
      </c>
      <c r="C31" s="69">
        <v>51.9</v>
      </c>
      <c r="D31" s="69">
        <v>50.6</v>
      </c>
      <c r="E31" s="69">
        <v>37.3</v>
      </c>
      <c r="F31" s="69">
        <v>37.1</v>
      </c>
      <c r="G31" s="69">
        <v>32.4</v>
      </c>
      <c r="H31" s="6">
        <v>0</v>
      </c>
      <c r="I31" s="23">
        <v>331</v>
      </c>
      <c r="J31" s="10">
        <v>0.91</v>
      </c>
      <c r="K31" s="21" t="s">
        <v>216</v>
      </c>
      <c r="L31" s="23" t="s">
        <v>299</v>
      </c>
      <c r="M31" s="23" t="s">
        <v>215</v>
      </c>
      <c r="N31" s="21" t="s">
        <v>298</v>
      </c>
      <c r="O31" s="21" t="s">
        <v>401</v>
      </c>
    </row>
    <row r="32" spans="1:15" ht="12.75">
      <c r="A32" s="7" t="s">
        <v>356</v>
      </c>
      <c r="B32" s="83">
        <v>11.52</v>
      </c>
      <c r="C32" s="69">
        <v>29.5</v>
      </c>
      <c r="D32" s="69">
        <v>29.4</v>
      </c>
      <c r="E32" s="69">
        <v>25.7</v>
      </c>
      <c r="F32" s="69">
        <v>24.5</v>
      </c>
      <c r="G32" s="69">
        <v>29.4</v>
      </c>
      <c r="H32" s="6">
        <v>0</v>
      </c>
      <c r="I32" s="23">
        <v>94</v>
      </c>
      <c r="J32" s="10">
        <v>0.78</v>
      </c>
      <c r="K32" s="21" t="s">
        <v>216</v>
      </c>
      <c r="L32" s="23" t="s">
        <v>214</v>
      </c>
      <c r="M32" s="23" t="s">
        <v>215</v>
      </c>
      <c r="N32" s="21" t="s">
        <v>293</v>
      </c>
      <c r="O32" s="55" t="s">
        <v>402</v>
      </c>
    </row>
    <row r="33" spans="1:15" ht="12.75">
      <c r="A33" s="7" t="s">
        <v>421</v>
      </c>
      <c r="B33" s="83">
        <v>13.13</v>
      </c>
      <c r="C33" s="69">
        <v>40.2</v>
      </c>
      <c r="D33" s="69">
        <v>37.7</v>
      </c>
      <c r="E33" s="69">
        <v>35.5</v>
      </c>
      <c r="F33" s="69">
        <v>35</v>
      </c>
      <c r="G33" s="69">
        <v>30</v>
      </c>
      <c r="H33" s="6">
        <v>0</v>
      </c>
      <c r="I33" s="23">
        <v>344</v>
      </c>
      <c r="J33" s="10">
        <v>0.94</v>
      </c>
      <c r="K33" s="21" t="s">
        <v>216</v>
      </c>
      <c r="L33" s="23" t="s">
        <v>299</v>
      </c>
      <c r="M33" s="23" t="s">
        <v>215</v>
      </c>
      <c r="N33" s="21" t="s">
        <v>298</v>
      </c>
      <c r="O33" s="55" t="s">
        <v>401</v>
      </c>
    </row>
    <row r="34" spans="1:15" ht="12.75">
      <c r="A34" s="7" t="s">
        <v>163</v>
      </c>
      <c r="B34" s="83">
        <v>12.31</v>
      </c>
      <c r="C34" s="69">
        <v>32</v>
      </c>
      <c r="D34" s="69">
        <v>31.6</v>
      </c>
      <c r="E34" s="69">
        <v>29.3</v>
      </c>
      <c r="F34" s="69">
        <v>28.4</v>
      </c>
      <c r="G34" s="69">
        <v>29.3</v>
      </c>
      <c r="H34" s="6">
        <v>0</v>
      </c>
      <c r="I34" s="23">
        <v>112</v>
      </c>
      <c r="J34" s="10">
        <v>0.93</v>
      </c>
      <c r="K34" s="21" t="s">
        <v>213</v>
      </c>
      <c r="L34" s="23" t="s">
        <v>214</v>
      </c>
      <c r="M34" s="23" t="s">
        <v>215</v>
      </c>
      <c r="N34" s="21" t="s">
        <v>293</v>
      </c>
      <c r="O34" s="21" t="s">
        <v>402</v>
      </c>
    </row>
    <row r="35" spans="1:15" ht="12.75">
      <c r="A35" s="7" t="s">
        <v>106</v>
      </c>
      <c r="B35" s="83">
        <v>15.19</v>
      </c>
      <c r="C35" s="69">
        <v>34.5</v>
      </c>
      <c r="D35" s="69">
        <v>25.1</v>
      </c>
      <c r="E35" s="69">
        <v>23.9</v>
      </c>
      <c r="F35" s="69">
        <v>22</v>
      </c>
      <c r="G35" s="69">
        <v>34.5</v>
      </c>
      <c r="H35" s="6">
        <v>0</v>
      </c>
      <c r="I35" s="23">
        <v>29</v>
      </c>
      <c r="J35" s="10">
        <v>0.97</v>
      </c>
      <c r="K35" s="21" t="s">
        <v>216</v>
      </c>
      <c r="L35" s="23" t="s">
        <v>301</v>
      </c>
      <c r="M35" s="23" t="s">
        <v>296</v>
      </c>
      <c r="N35" s="21" t="s">
        <v>302</v>
      </c>
      <c r="O35" s="21" t="s">
        <v>403</v>
      </c>
    </row>
    <row r="36" spans="1:15" ht="12.75">
      <c r="A36" s="7" t="s">
        <v>492</v>
      </c>
      <c r="B36" s="83">
        <v>16.81</v>
      </c>
      <c r="C36" s="69">
        <v>40.3</v>
      </c>
      <c r="D36" s="69">
        <v>40.3</v>
      </c>
      <c r="E36" s="69">
        <v>36</v>
      </c>
      <c r="F36" s="69">
        <v>35.6</v>
      </c>
      <c r="G36" s="69">
        <v>32.3</v>
      </c>
      <c r="H36" s="6">
        <v>0</v>
      </c>
      <c r="I36" s="23">
        <v>355</v>
      </c>
      <c r="J36" s="10">
        <v>0.97</v>
      </c>
      <c r="K36" s="21" t="s">
        <v>216</v>
      </c>
      <c r="L36" s="23" t="s">
        <v>301</v>
      </c>
      <c r="M36" s="23" t="s">
        <v>296</v>
      </c>
      <c r="N36" s="21" t="s">
        <v>302</v>
      </c>
      <c r="O36" s="21" t="s">
        <v>403</v>
      </c>
    </row>
    <row r="37" spans="1:15" ht="12.75">
      <c r="A37" s="5" t="s">
        <v>477</v>
      </c>
      <c r="B37" s="83">
        <v>13.01</v>
      </c>
      <c r="C37" s="69">
        <v>35.1</v>
      </c>
      <c r="D37" s="69">
        <v>32.8</v>
      </c>
      <c r="E37" s="69">
        <v>32</v>
      </c>
      <c r="F37" s="69">
        <v>30.3</v>
      </c>
      <c r="G37" s="69">
        <v>28.1</v>
      </c>
      <c r="H37" s="6">
        <v>0</v>
      </c>
      <c r="I37" s="23">
        <v>335</v>
      </c>
      <c r="J37" s="10">
        <v>0.92</v>
      </c>
      <c r="K37" s="21" t="s">
        <v>213</v>
      </c>
      <c r="L37" s="23" t="s">
        <v>294</v>
      </c>
      <c r="M37" s="23" t="s">
        <v>215</v>
      </c>
      <c r="N37" s="21" t="s">
        <v>293</v>
      </c>
      <c r="O37" s="21" t="s">
        <v>402</v>
      </c>
    </row>
    <row r="38" spans="1:15" ht="12.75">
      <c r="A38" s="5" t="s">
        <v>494</v>
      </c>
      <c r="B38" s="83">
        <v>13.87</v>
      </c>
      <c r="C38" s="69">
        <v>33.1</v>
      </c>
      <c r="D38" s="69">
        <v>29.2</v>
      </c>
      <c r="E38" s="69">
        <v>27.8</v>
      </c>
      <c r="F38" s="69">
        <v>25.7</v>
      </c>
      <c r="G38" s="69">
        <v>29.2</v>
      </c>
      <c r="H38" s="6">
        <v>0</v>
      </c>
      <c r="I38" s="23">
        <v>55</v>
      </c>
      <c r="J38" s="10">
        <v>0.9</v>
      </c>
      <c r="K38" s="21" t="s">
        <v>216</v>
      </c>
      <c r="L38" s="23" t="s">
        <v>390</v>
      </c>
      <c r="M38" s="23" t="s">
        <v>215</v>
      </c>
      <c r="N38" s="21" t="s">
        <v>293</v>
      </c>
      <c r="O38" s="21" t="s">
        <v>402</v>
      </c>
    </row>
    <row r="39" spans="1:15" ht="12.75">
      <c r="A39" s="7" t="s">
        <v>152</v>
      </c>
      <c r="B39" s="83">
        <v>13.56</v>
      </c>
      <c r="C39" s="69">
        <v>40.6</v>
      </c>
      <c r="D39" s="69">
        <v>39.2</v>
      </c>
      <c r="E39" s="69">
        <v>37.6</v>
      </c>
      <c r="F39" s="69">
        <v>33.8</v>
      </c>
      <c r="G39" s="69">
        <v>32.3</v>
      </c>
      <c r="H39" s="6">
        <v>0</v>
      </c>
      <c r="I39" s="23">
        <v>345</v>
      </c>
      <c r="J39" s="10">
        <v>0.95</v>
      </c>
      <c r="K39" s="21" t="s">
        <v>213</v>
      </c>
      <c r="L39" s="23" t="s">
        <v>214</v>
      </c>
      <c r="M39" s="23" t="s">
        <v>215</v>
      </c>
      <c r="N39" s="21" t="s">
        <v>293</v>
      </c>
      <c r="O39" s="21" t="s">
        <v>402</v>
      </c>
    </row>
    <row r="40" spans="1:10" ht="12.75">
      <c r="A40" s="7"/>
      <c r="B40" s="40"/>
      <c r="C40" s="40"/>
      <c r="D40" s="40"/>
      <c r="E40" s="40"/>
      <c r="F40" s="40"/>
      <c r="G40" s="40"/>
      <c r="H40" s="6"/>
      <c r="I40" s="6"/>
      <c r="J40" s="10"/>
    </row>
    <row r="41" spans="1:10" ht="12.75">
      <c r="A41" s="5" t="s">
        <v>211</v>
      </c>
      <c r="B41" s="49">
        <f>AVERAGE(B8:B39)</f>
        <v>12.545483870967741</v>
      </c>
      <c r="C41" s="40"/>
      <c r="D41" s="40"/>
      <c r="E41" s="40"/>
      <c r="F41" s="40"/>
      <c r="G41" s="40">
        <f>AVERAGE(G8:G39)</f>
        <v>28.14838709677419</v>
      </c>
      <c r="H41" s="12">
        <f>AVERAGE(H8:H39)</f>
        <v>0</v>
      </c>
      <c r="I41" s="12">
        <f>AVERAGE(I8:I39)</f>
        <v>195.03225806451613</v>
      </c>
      <c r="J41" s="11">
        <f>AVERAGE(J9:J39)</f>
        <v>0.9276666666666668</v>
      </c>
    </row>
    <row r="42" spans="1:10" ht="12.75">
      <c r="A42" s="5" t="s">
        <v>212</v>
      </c>
      <c r="B42" s="40"/>
      <c r="C42" s="40">
        <f>MAX(C8:F39)</f>
        <v>51.9</v>
      </c>
      <c r="D42" s="40">
        <v>51.1</v>
      </c>
      <c r="E42" s="40">
        <v>50.6</v>
      </c>
      <c r="F42" s="40">
        <v>41.5</v>
      </c>
      <c r="G42" s="40"/>
      <c r="H42" s="12"/>
      <c r="I42" s="12"/>
      <c r="J42" s="11"/>
    </row>
    <row r="43" ht="12.75">
      <c r="B43" s="7"/>
    </row>
    <row r="44" ht="12.75">
      <c r="A44" s="5" t="s">
        <v>147</v>
      </c>
    </row>
    <row r="45" spans="1:4" ht="12.75">
      <c r="A45" s="111" t="s">
        <v>433</v>
      </c>
      <c r="B45" s="111"/>
      <c r="C45" s="111"/>
      <c r="D45" s="111"/>
    </row>
    <row r="47" spans="1:12" ht="12.75">
      <c r="A47" s="28" t="s">
        <v>227</v>
      </c>
      <c r="B47" s="95" t="s">
        <v>228</v>
      </c>
      <c r="C47" s="95"/>
      <c r="D47" s="95"/>
      <c r="E47" s="95"/>
      <c r="F47" s="95"/>
      <c r="G47" s="95" t="s">
        <v>229</v>
      </c>
      <c r="H47" s="95"/>
      <c r="I47" s="95"/>
      <c r="J47" s="95"/>
      <c r="K47" s="95" t="s">
        <v>230</v>
      </c>
      <c r="L47" s="95"/>
    </row>
    <row r="48" spans="1:12" ht="12.75">
      <c r="A48" s="23" t="s">
        <v>287</v>
      </c>
      <c r="B48" s="91" t="s">
        <v>288</v>
      </c>
      <c r="C48" s="91"/>
      <c r="D48" s="91"/>
      <c r="E48" s="91"/>
      <c r="F48" s="91"/>
      <c r="G48" s="91" t="s">
        <v>272</v>
      </c>
      <c r="H48" s="91"/>
      <c r="I48" s="91"/>
      <c r="J48" s="91"/>
      <c r="K48" s="91" t="s">
        <v>269</v>
      </c>
      <c r="L48" s="91"/>
    </row>
    <row r="49" spans="1:12" ht="12.75">
      <c r="A49" s="23" t="s">
        <v>289</v>
      </c>
      <c r="B49" s="91" t="s">
        <v>290</v>
      </c>
      <c r="C49" s="91"/>
      <c r="D49" s="91"/>
      <c r="E49" s="91"/>
      <c r="F49" s="91"/>
      <c r="G49" s="91" t="s">
        <v>291</v>
      </c>
      <c r="H49" s="91"/>
      <c r="I49" s="91"/>
      <c r="J49" s="91"/>
      <c r="K49" s="91" t="s">
        <v>234</v>
      </c>
      <c r="L49" s="91"/>
    </row>
    <row r="50" spans="1:12" ht="12.75">
      <c r="A50" s="23" t="s">
        <v>534</v>
      </c>
      <c r="B50" s="91" t="s">
        <v>290</v>
      </c>
      <c r="C50" s="91"/>
      <c r="D50" s="91"/>
      <c r="E50" s="91"/>
      <c r="F50" s="91"/>
      <c r="G50" s="91" t="s">
        <v>535</v>
      </c>
      <c r="H50" s="91"/>
      <c r="I50" s="91"/>
      <c r="J50" s="91"/>
      <c r="K50" s="91" t="s">
        <v>234</v>
      </c>
      <c r="L50" s="91"/>
    </row>
    <row r="52" spans="1:10" ht="12.75">
      <c r="A52" s="7" t="s">
        <v>466</v>
      </c>
      <c r="B52" s="12">
        <f>COUNTA(A8:A39)</f>
        <v>31</v>
      </c>
      <c r="C52" s="40"/>
      <c r="D52" s="40"/>
      <c r="E52" s="40"/>
      <c r="F52" s="40"/>
      <c r="G52" s="40"/>
      <c r="H52" s="12"/>
      <c r="I52" s="12"/>
      <c r="J52" s="11"/>
    </row>
  </sheetData>
  <mergeCells count="18">
    <mergeCell ref="G48:J48"/>
    <mergeCell ref="K48:L48"/>
    <mergeCell ref="C6:F6"/>
    <mergeCell ref="H6:J6"/>
    <mergeCell ref="A45:D45"/>
    <mergeCell ref="B47:F47"/>
    <mergeCell ref="G47:J47"/>
    <mergeCell ref="K47:L47"/>
    <mergeCell ref="B50:F50"/>
    <mergeCell ref="G50:J50"/>
    <mergeCell ref="K50:L50"/>
    <mergeCell ref="A1:O1"/>
    <mergeCell ref="A3:O3"/>
    <mergeCell ref="A2:O2"/>
    <mergeCell ref="B49:F49"/>
    <mergeCell ref="G49:J49"/>
    <mergeCell ref="K49:L49"/>
    <mergeCell ref="B48:F48"/>
  </mergeCells>
  <printOptions horizontalCentered="1"/>
  <pageMargins left="0.1" right="0.1" top="0.25" bottom="0.5" header="0" footer="0"/>
  <pageSetup fitToHeight="1" fitToWidth="1" horizontalDpi="600" verticalDpi="600" orientation="landscape" scale="77" r:id="rId1"/>
  <headerFooter alignWithMargins="0">
    <oddFooter>&amp;C&amp;8For the year of 2003&amp;R&amp;8Page &amp;P of &amp;N</oddFooter>
  </headerFooter>
  <colBreaks count="1" manualBreakCount="1">
    <brk id="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C25" sqref="C25"/>
    </sheetView>
  </sheetViews>
  <sheetFormatPr defaultColWidth="9.140625" defaultRowHeight="12.75"/>
  <cols>
    <col min="1" max="1" width="36.7109375" style="5" bestFit="1" customWidth="1"/>
    <col min="2" max="2" width="7.421875" style="5" bestFit="1" customWidth="1"/>
    <col min="3" max="3" width="6.7109375" style="5" bestFit="1" customWidth="1"/>
    <col min="4" max="5" width="6.8515625" style="5" bestFit="1" customWidth="1"/>
    <col min="6" max="6" width="6.7109375" style="5" bestFit="1" customWidth="1"/>
    <col min="7" max="7" width="9.7109375" style="5" customWidth="1"/>
    <col min="8" max="8" width="9.7109375" style="12" customWidth="1"/>
    <col min="9" max="9" width="9.7109375" style="20" customWidth="1"/>
    <col min="10" max="10" width="9.7109375" style="5" customWidth="1"/>
    <col min="11" max="11" width="9.7109375" style="5" bestFit="1" customWidth="1"/>
    <col min="12" max="12" width="17.421875" style="5" bestFit="1" customWidth="1"/>
    <col min="13" max="13" width="24.00390625" style="5" bestFit="1" customWidth="1"/>
    <col min="14" max="16384" width="9.140625" style="5" customWidth="1"/>
  </cols>
  <sheetData>
    <row r="1" spans="1:13" ht="15">
      <c r="A1" s="99" t="s">
        <v>469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>
      <c r="A2" s="90" t="s">
        <v>470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4" spans="1:13" ht="12.75">
      <c r="A4" s="31"/>
      <c r="B4" s="27"/>
      <c r="C4" s="100" t="s">
        <v>219</v>
      </c>
      <c r="D4" s="94"/>
      <c r="E4" s="100"/>
      <c r="F4" s="100"/>
      <c r="G4" s="100" t="s">
        <v>156</v>
      </c>
      <c r="H4" s="100"/>
      <c r="I4" s="28" t="s">
        <v>253</v>
      </c>
      <c r="J4" s="28" t="s">
        <v>259</v>
      </c>
      <c r="K4" s="28" t="s">
        <v>257</v>
      </c>
      <c r="L4" s="28" t="s">
        <v>255</v>
      </c>
      <c r="M4" s="28" t="s">
        <v>262</v>
      </c>
    </row>
    <row r="5" spans="1:13" ht="12.75">
      <c r="A5" s="29" t="s">
        <v>56</v>
      </c>
      <c r="B5" s="27" t="s">
        <v>168</v>
      </c>
      <c r="C5" s="27" t="s">
        <v>157</v>
      </c>
      <c r="D5" s="27" t="s">
        <v>158</v>
      </c>
      <c r="E5" s="27" t="s">
        <v>159</v>
      </c>
      <c r="F5" s="27" t="s">
        <v>160</v>
      </c>
      <c r="G5" s="27" t="s">
        <v>133</v>
      </c>
      <c r="H5" s="38" t="s">
        <v>169</v>
      </c>
      <c r="I5" s="28" t="s">
        <v>254</v>
      </c>
      <c r="J5" s="28" t="s">
        <v>260</v>
      </c>
      <c r="K5" s="28" t="s">
        <v>258</v>
      </c>
      <c r="L5" s="28" t="s">
        <v>256</v>
      </c>
      <c r="M5" s="28" t="s">
        <v>263</v>
      </c>
    </row>
    <row r="6" spans="1:13" ht="12.75">
      <c r="A6" s="7" t="s">
        <v>16</v>
      </c>
      <c r="B6" s="82">
        <v>0.00275</v>
      </c>
      <c r="C6" s="23">
        <v>0.031</v>
      </c>
      <c r="D6" s="23">
        <v>0.028</v>
      </c>
      <c r="E6" s="23">
        <v>0.024</v>
      </c>
      <c r="F6" s="23">
        <v>0.022</v>
      </c>
      <c r="G6" s="23">
        <v>3950</v>
      </c>
      <c r="H6" s="72"/>
      <c r="I6" s="21" t="s">
        <v>216</v>
      </c>
      <c r="J6" s="23" t="s">
        <v>301</v>
      </c>
      <c r="K6" s="23" t="s">
        <v>215</v>
      </c>
      <c r="L6" s="21" t="s">
        <v>295</v>
      </c>
      <c r="M6" s="21" t="s">
        <v>401</v>
      </c>
    </row>
    <row r="7" spans="1:13" ht="12.75">
      <c r="A7" s="7"/>
      <c r="B7" s="76"/>
      <c r="G7" s="6"/>
      <c r="H7" s="72"/>
      <c r="I7" s="21"/>
      <c r="J7" s="23"/>
      <c r="K7" s="23"/>
      <c r="L7" s="21"/>
      <c r="M7" s="21"/>
    </row>
    <row r="8" spans="1:8" ht="12.75">
      <c r="A8" s="5" t="s">
        <v>211</v>
      </c>
      <c r="B8" s="76">
        <f>AVERAGE(B6:B6)</f>
        <v>0.00275</v>
      </c>
      <c r="C8" s="12"/>
      <c r="D8" s="12"/>
      <c r="E8" s="12"/>
      <c r="F8" s="12"/>
      <c r="G8" s="12">
        <f>AVERAGE(G6:G6)</f>
        <v>3950</v>
      </c>
      <c r="H8" s="73">
        <f>SUM(G6:G6)/1705</f>
        <v>2.3167155425219943</v>
      </c>
    </row>
    <row r="11" spans="1:12" ht="12.75">
      <c r="A11" s="28" t="s">
        <v>227</v>
      </c>
      <c r="B11" s="95" t="s">
        <v>228</v>
      </c>
      <c r="C11" s="95"/>
      <c r="D11" s="95"/>
      <c r="E11" s="95"/>
      <c r="F11" s="95"/>
      <c r="G11" s="95" t="s">
        <v>229</v>
      </c>
      <c r="H11" s="95"/>
      <c r="I11" s="95"/>
      <c r="J11" s="95"/>
      <c r="K11" s="95" t="s">
        <v>230</v>
      </c>
      <c r="L11" s="95"/>
    </row>
    <row r="12" spans="1:12" ht="12.75">
      <c r="A12" s="56" t="s">
        <v>266</v>
      </c>
      <c r="B12" s="91" t="s">
        <v>536</v>
      </c>
      <c r="C12" s="91"/>
      <c r="D12" s="91"/>
      <c r="E12" s="91"/>
      <c r="F12" s="91"/>
      <c r="G12" s="91" t="s">
        <v>537</v>
      </c>
      <c r="H12" s="91"/>
      <c r="I12" s="91"/>
      <c r="J12" s="91"/>
      <c r="K12" s="91" t="s">
        <v>234</v>
      </c>
      <c r="L12" s="91"/>
    </row>
    <row r="14" spans="1:8" ht="12.75">
      <c r="A14" s="7" t="s">
        <v>466</v>
      </c>
      <c r="B14" s="12">
        <f>COUNTA(A6:A6)</f>
        <v>1</v>
      </c>
      <c r="C14" s="12"/>
      <c r="D14" s="12"/>
      <c r="E14" s="12"/>
      <c r="F14" s="12"/>
      <c r="G14" s="12"/>
      <c r="H14" s="73"/>
    </row>
    <row r="16" spans="1:13" ht="15">
      <c r="A16" s="99" t="s">
        <v>475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12.75">
      <c r="A17" s="90" t="s">
        <v>474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9" spans="1:13" ht="12.75">
      <c r="A19" s="31"/>
      <c r="B19" s="27"/>
      <c r="C19" s="100" t="s">
        <v>219</v>
      </c>
      <c r="D19" s="94"/>
      <c r="E19" s="100"/>
      <c r="F19" s="100"/>
      <c r="G19" s="100" t="s">
        <v>156</v>
      </c>
      <c r="H19" s="100"/>
      <c r="I19" s="28" t="s">
        <v>253</v>
      </c>
      <c r="J19" s="28" t="s">
        <v>259</v>
      </c>
      <c r="K19" s="28" t="s">
        <v>257</v>
      </c>
      <c r="L19" s="28" t="s">
        <v>255</v>
      </c>
      <c r="M19" s="28" t="s">
        <v>262</v>
      </c>
    </row>
    <row r="20" spans="1:13" ht="12.75">
      <c r="A20" s="29" t="s">
        <v>56</v>
      </c>
      <c r="B20" s="27" t="s">
        <v>168</v>
      </c>
      <c r="C20" s="27" t="s">
        <v>157</v>
      </c>
      <c r="D20" s="27" t="s">
        <v>158</v>
      </c>
      <c r="E20" s="27" t="s">
        <v>159</v>
      </c>
      <c r="F20" s="27" t="s">
        <v>160</v>
      </c>
      <c r="G20" s="27" t="s">
        <v>133</v>
      </c>
      <c r="H20" s="38" t="s">
        <v>169</v>
      </c>
      <c r="I20" s="28" t="s">
        <v>254</v>
      </c>
      <c r="J20" s="28" t="s">
        <v>260</v>
      </c>
      <c r="K20" s="28" t="s">
        <v>258</v>
      </c>
      <c r="L20" s="28" t="s">
        <v>256</v>
      </c>
      <c r="M20" s="28" t="s">
        <v>263</v>
      </c>
    </row>
    <row r="21" spans="1:13" ht="12.75">
      <c r="A21" s="7" t="s">
        <v>16</v>
      </c>
      <c r="B21" s="82">
        <v>0.00036</v>
      </c>
      <c r="C21" s="23">
        <v>0.013</v>
      </c>
      <c r="D21" s="23">
        <v>0.013</v>
      </c>
      <c r="E21" s="23">
        <v>0.012</v>
      </c>
      <c r="F21" s="23">
        <v>0.01</v>
      </c>
      <c r="G21" s="23">
        <v>3549</v>
      </c>
      <c r="H21" s="72"/>
      <c r="I21" s="21" t="s">
        <v>216</v>
      </c>
      <c r="J21" s="23" t="s">
        <v>301</v>
      </c>
      <c r="K21" s="23" t="s">
        <v>215</v>
      </c>
      <c r="L21" s="21" t="s">
        <v>295</v>
      </c>
      <c r="M21" s="21" t="s">
        <v>401</v>
      </c>
    </row>
    <row r="22" spans="1:13" ht="12.75">
      <c r="A22" s="7"/>
      <c r="B22" s="76"/>
      <c r="G22" s="6"/>
      <c r="H22" s="72"/>
      <c r="I22" s="21"/>
      <c r="J22" s="23"/>
      <c r="K22" s="23"/>
      <c r="L22" s="21"/>
      <c r="M22" s="21"/>
    </row>
    <row r="23" spans="1:8" ht="12.75">
      <c r="A23" s="5" t="s">
        <v>211</v>
      </c>
      <c r="B23" s="76">
        <f>AVERAGE(B21:B21)</f>
        <v>0.00036</v>
      </c>
      <c r="C23" s="12"/>
      <c r="D23" s="12"/>
      <c r="E23" s="12"/>
      <c r="F23" s="12"/>
      <c r="G23" s="12">
        <f>AVERAGE(G21:G21)</f>
        <v>3549</v>
      </c>
      <c r="H23" s="73">
        <f>SUM(G21:G21)/1705</f>
        <v>2.081524926686217</v>
      </c>
    </row>
    <row r="26" spans="1:12" ht="12.75">
      <c r="A26" s="28" t="s">
        <v>227</v>
      </c>
      <c r="B26" s="95" t="s">
        <v>228</v>
      </c>
      <c r="C26" s="95"/>
      <c r="D26" s="95"/>
      <c r="E26" s="95"/>
      <c r="F26" s="95"/>
      <c r="G26" s="95" t="s">
        <v>229</v>
      </c>
      <c r="H26" s="95"/>
      <c r="I26" s="95"/>
      <c r="J26" s="95"/>
      <c r="K26" s="95" t="s">
        <v>230</v>
      </c>
      <c r="L26" s="95"/>
    </row>
    <row r="27" spans="1:12" ht="12.75">
      <c r="A27" s="56" t="s">
        <v>266</v>
      </c>
      <c r="B27" s="91" t="s">
        <v>536</v>
      </c>
      <c r="C27" s="91"/>
      <c r="D27" s="91"/>
      <c r="E27" s="91"/>
      <c r="F27" s="91"/>
      <c r="G27" s="91" t="s">
        <v>537</v>
      </c>
      <c r="H27" s="91"/>
      <c r="I27" s="91"/>
      <c r="J27" s="91"/>
      <c r="K27" s="91" t="s">
        <v>234</v>
      </c>
      <c r="L27" s="91"/>
    </row>
    <row r="29" spans="1:8" ht="12.75">
      <c r="A29" s="7" t="s">
        <v>466</v>
      </c>
      <c r="B29" s="12">
        <f>COUNTA(A21:A21)</f>
        <v>1</v>
      </c>
      <c r="C29" s="12"/>
      <c r="D29" s="12"/>
      <c r="E29" s="12"/>
      <c r="F29" s="12"/>
      <c r="G29" s="12"/>
      <c r="H29" s="73"/>
    </row>
    <row r="31" spans="1:13" ht="15">
      <c r="A31" s="99" t="s">
        <v>473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12.75">
      <c r="A32" s="90" t="s">
        <v>472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4" spans="1:13" ht="12.75">
      <c r="A34" s="31"/>
      <c r="B34" s="27"/>
      <c r="C34" s="100" t="s">
        <v>219</v>
      </c>
      <c r="D34" s="94"/>
      <c r="E34" s="100"/>
      <c r="F34" s="100"/>
      <c r="G34" s="100" t="s">
        <v>156</v>
      </c>
      <c r="H34" s="100"/>
      <c r="I34" s="28" t="s">
        <v>253</v>
      </c>
      <c r="J34" s="28" t="s">
        <v>259</v>
      </c>
      <c r="K34" s="28" t="s">
        <v>257</v>
      </c>
      <c r="L34" s="28" t="s">
        <v>255</v>
      </c>
      <c r="M34" s="28" t="s">
        <v>262</v>
      </c>
    </row>
    <row r="35" spans="1:13" ht="12.75">
      <c r="A35" s="29" t="s">
        <v>56</v>
      </c>
      <c r="B35" s="27" t="s">
        <v>168</v>
      </c>
      <c r="C35" s="27" t="s">
        <v>157</v>
      </c>
      <c r="D35" s="27" t="s">
        <v>158</v>
      </c>
      <c r="E35" s="27" t="s">
        <v>159</v>
      </c>
      <c r="F35" s="27" t="s">
        <v>160</v>
      </c>
      <c r="G35" s="27" t="s">
        <v>133</v>
      </c>
      <c r="H35" s="38" t="s">
        <v>169</v>
      </c>
      <c r="I35" s="28" t="s">
        <v>254</v>
      </c>
      <c r="J35" s="28" t="s">
        <v>260</v>
      </c>
      <c r="K35" s="28" t="s">
        <v>258</v>
      </c>
      <c r="L35" s="28" t="s">
        <v>256</v>
      </c>
      <c r="M35" s="28" t="s">
        <v>263</v>
      </c>
    </row>
    <row r="36" spans="1:13" ht="12.75">
      <c r="A36" s="7" t="s">
        <v>184</v>
      </c>
      <c r="B36" s="65">
        <v>1.079</v>
      </c>
      <c r="C36" s="23">
        <v>6.93</v>
      </c>
      <c r="D36" s="23">
        <v>2.45</v>
      </c>
      <c r="E36" s="23">
        <v>2.13</v>
      </c>
      <c r="F36" s="23">
        <v>2.12</v>
      </c>
      <c r="G36" s="23">
        <v>7984</v>
      </c>
      <c r="H36" s="72">
        <v>0.91</v>
      </c>
      <c r="I36" s="21" t="s">
        <v>216</v>
      </c>
      <c r="J36" s="23" t="s">
        <v>301</v>
      </c>
      <c r="K36" s="23" t="s">
        <v>215</v>
      </c>
      <c r="L36" s="21" t="s">
        <v>292</v>
      </c>
      <c r="M36" s="21" t="s">
        <v>403</v>
      </c>
    </row>
    <row r="37" spans="1:13" ht="12.75">
      <c r="A37" s="7"/>
      <c r="B37" s="9"/>
      <c r="G37" s="6"/>
      <c r="H37" s="72"/>
      <c r="I37" s="21"/>
      <c r="J37" s="23"/>
      <c r="K37" s="23"/>
      <c r="L37" s="21"/>
      <c r="M37" s="21"/>
    </row>
    <row r="38" spans="1:8" ht="12.75">
      <c r="A38" s="5" t="s">
        <v>211</v>
      </c>
      <c r="B38" s="9">
        <f>AVERAGE(B36:B36)</f>
        <v>1.079</v>
      </c>
      <c r="C38" s="12"/>
      <c r="D38" s="12"/>
      <c r="E38" s="12"/>
      <c r="F38" s="12"/>
      <c r="G38" s="12">
        <f>AVERAGE(G36:G36)</f>
        <v>7984</v>
      </c>
      <c r="H38" s="73">
        <f>SUM(G36:G36)/8760</f>
        <v>0.9114155251141552</v>
      </c>
    </row>
    <row r="41" spans="1:12" ht="12.75">
      <c r="A41" s="28" t="s">
        <v>227</v>
      </c>
      <c r="B41" s="95" t="s">
        <v>228</v>
      </c>
      <c r="C41" s="95"/>
      <c r="D41" s="95"/>
      <c r="E41" s="95"/>
      <c r="F41" s="95"/>
      <c r="G41" s="95" t="s">
        <v>229</v>
      </c>
      <c r="H41" s="95"/>
      <c r="I41" s="95"/>
      <c r="J41" s="95"/>
      <c r="K41" s="95" t="s">
        <v>230</v>
      </c>
      <c r="L41" s="95"/>
    </row>
    <row r="42" spans="1:12" ht="12.75">
      <c r="A42" s="56" t="s">
        <v>471</v>
      </c>
      <c r="B42" s="91" t="s">
        <v>538</v>
      </c>
      <c r="C42" s="91"/>
      <c r="D42" s="91"/>
      <c r="E42" s="91"/>
      <c r="F42" s="91"/>
      <c r="G42" s="91" t="s">
        <v>539</v>
      </c>
      <c r="H42" s="91"/>
      <c r="I42" s="91"/>
      <c r="J42" s="91"/>
      <c r="K42" s="91" t="s">
        <v>269</v>
      </c>
      <c r="L42" s="91"/>
    </row>
    <row r="44" spans="1:8" ht="12.75">
      <c r="A44" s="7" t="s">
        <v>466</v>
      </c>
      <c r="B44" s="12">
        <f>COUNTA(A36:A36)</f>
        <v>1</v>
      </c>
      <c r="C44" s="12"/>
      <c r="D44" s="12"/>
      <c r="E44" s="12"/>
      <c r="F44" s="12"/>
      <c r="G44" s="12"/>
      <c r="H44" s="73"/>
    </row>
  </sheetData>
  <mergeCells count="30">
    <mergeCell ref="A1:M1"/>
    <mergeCell ref="A2:M2"/>
    <mergeCell ref="B12:F12"/>
    <mergeCell ref="G12:J12"/>
    <mergeCell ref="K12:L12"/>
    <mergeCell ref="C4:F4"/>
    <mergeCell ref="G4:H4"/>
    <mergeCell ref="B11:F11"/>
    <mergeCell ref="G11:J11"/>
    <mergeCell ref="K11:L11"/>
    <mergeCell ref="A16:M16"/>
    <mergeCell ref="A17:M17"/>
    <mergeCell ref="C19:F19"/>
    <mergeCell ref="G19:H19"/>
    <mergeCell ref="B26:F26"/>
    <mergeCell ref="G26:J26"/>
    <mergeCell ref="K26:L26"/>
    <mergeCell ref="B27:F27"/>
    <mergeCell ref="G27:J27"/>
    <mergeCell ref="K27:L27"/>
    <mergeCell ref="A31:M31"/>
    <mergeCell ref="A32:M32"/>
    <mergeCell ref="C34:F34"/>
    <mergeCell ref="G34:H34"/>
    <mergeCell ref="B41:F41"/>
    <mergeCell ref="G41:J41"/>
    <mergeCell ref="K41:L41"/>
    <mergeCell ref="B42:F42"/>
    <mergeCell ref="G42:J42"/>
    <mergeCell ref="K42:L42"/>
  </mergeCells>
  <printOptions horizontalCentered="1"/>
  <pageMargins left="0.1" right="0.1" top="0.25" bottom="0.5" header="0" footer="0"/>
  <pageSetup fitToHeight="1" fitToWidth="1" horizontalDpi="600" verticalDpi="600" orientation="landscape" scale="85" r:id="rId1"/>
  <headerFooter alignWithMargins="0">
    <oddFooter>&amp;C&amp;8For the year of 2003&amp;R&amp;8Page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C25" sqref="C25"/>
    </sheetView>
  </sheetViews>
  <sheetFormatPr defaultColWidth="9.140625" defaultRowHeight="12.75"/>
  <cols>
    <col min="1" max="1" width="40.8515625" style="5" customWidth="1"/>
    <col min="2" max="8" width="6.140625" style="5" bestFit="1" customWidth="1"/>
    <col min="9" max="9" width="6.140625" style="5" customWidth="1"/>
    <col min="10" max="10" width="5.7109375" style="5" customWidth="1"/>
    <col min="11" max="11" width="6.421875" style="5" customWidth="1"/>
    <col min="12" max="12" width="10.28125" style="5" customWidth="1"/>
    <col min="13" max="13" width="7.8515625" style="5" bestFit="1" customWidth="1"/>
    <col min="14" max="14" width="7.421875" style="5" bestFit="1" customWidth="1"/>
    <col min="15" max="15" width="9.7109375" style="5" bestFit="1" customWidth="1"/>
    <col min="16" max="16" width="14.28125" style="5" bestFit="1" customWidth="1"/>
    <col min="17" max="17" width="24.7109375" style="5" bestFit="1" customWidth="1"/>
    <col min="18" max="16384" width="9.140625" style="5" customWidth="1"/>
  </cols>
  <sheetData>
    <row r="1" spans="1:17" ht="15">
      <c r="A1" s="89" t="s">
        <v>486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496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4" spans="1:17" ht="12.75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 t="s">
        <v>180</v>
      </c>
      <c r="M4" s="28" t="s">
        <v>253</v>
      </c>
      <c r="N4" s="28" t="s">
        <v>259</v>
      </c>
      <c r="O4" s="28" t="s">
        <v>257</v>
      </c>
      <c r="P4" s="28" t="s">
        <v>255</v>
      </c>
      <c r="Q4" s="28" t="s">
        <v>262</v>
      </c>
    </row>
    <row r="5" spans="1:17" ht="12.75">
      <c r="A5" s="37" t="s">
        <v>56</v>
      </c>
      <c r="B5" s="37" t="s">
        <v>174</v>
      </c>
      <c r="C5" s="37" t="s">
        <v>175</v>
      </c>
      <c r="D5" s="37" t="s">
        <v>176</v>
      </c>
      <c r="E5" s="37" t="s">
        <v>177</v>
      </c>
      <c r="F5" s="37" t="s">
        <v>178</v>
      </c>
      <c r="G5" s="37" t="s">
        <v>179</v>
      </c>
      <c r="H5" s="36">
        <v>2000</v>
      </c>
      <c r="I5" s="36">
        <v>2001</v>
      </c>
      <c r="J5" s="36">
        <v>2002</v>
      </c>
      <c r="K5" s="36">
        <v>2003</v>
      </c>
      <c r="L5" s="36" t="s">
        <v>181</v>
      </c>
      <c r="M5" s="28" t="s">
        <v>254</v>
      </c>
      <c r="N5" s="28" t="s">
        <v>260</v>
      </c>
      <c r="O5" s="28" t="s">
        <v>258</v>
      </c>
      <c r="P5" s="28" t="s">
        <v>256</v>
      </c>
      <c r="Q5" s="28" t="s">
        <v>263</v>
      </c>
    </row>
    <row r="6" spans="1:17" ht="12.75">
      <c r="A6" s="7" t="s">
        <v>73</v>
      </c>
      <c r="B6" s="49">
        <v>4.488048652042264</v>
      </c>
      <c r="C6" s="49">
        <v>4.573839941921815</v>
      </c>
      <c r="D6" s="49">
        <v>4.47567119969522</v>
      </c>
      <c r="E6" s="49">
        <v>4.559737109332639</v>
      </c>
      <c r="F6" s="49">
        <v>4.523499577509264</v>
      </c>
      <c r="G6" s="49">
        <v>4.28</v>
      </c>
      <c r="H6" s="50">
        <v>4.6</v>
      </c>
      <c r="I6" s="50">
        <v>4.58</v>
      </c>
      <c r="J6" s="50">
        <v>4.5</v>
      </c>
      <c r="K6" s="50">
        <v>4.56</v>
      </c>
      <c r="L6" s="49">
        <f>AVERAGE(B6:K6)</f>
        <v>4.51407964805012</v>
      </c>
      <c r="M6" s="21" t="s">
        <v>216</v>
      </c>
      <c r="N6" s="23" t="s">
        <v>301</v>
      </c>
      <c r="O6" s="23" t="s">
        <v>215</v>
      </c>
      <c r="P6" s="21" t="s">
        <v>298</v>
      </c>
      <c r="Q6" s="21" t="s">
        <v>400</v>
      </c>
    </row>
    <row r="7" spans="1:17" ht="12.75">
      <c r="A7" s="7" t="s">
        <v>126</v>
      </c>
      <c r="B7" s="49">
        <v>4.597658270500937</v>
      </c>
      <c r="C7" s="49">
        <v>4.633083285572477</v>
      </c>
      <c r="D7" s="49">
        <v>4.518120954517004</v>
      </c>
      <c r="E7" s="49">
        <v>4.610320030409231</v>
      </c>
      <c r="F7" s="49">
        <v>4.610951305180707</v>
      </c>
      <c r="G7" s="49">
        <v>4.409071153193323</v>
      </c>
      <c r="H7" s="50">
        <v>4.67</v>
      </c>
      <c r="I7" s="50">
        <v>4.47</v>
      </c>
      <c r="J7" s="50">
        <v>4.5</v>
      </c>
      <c r="K7" s="50">
        <v>4.63</v>
      </c>
      <c r="L7" s="49">
        <f>AVERAGE(B7:K7)</f>
        <v>4.564920499937369</v>
      </c>
      <c r="M7" s="21" t="s">
        <v>216</v>
      </c>
      <c r="N7" s="23" t="s">
        <v>294</v>
      </c>
      <c r="O7" s="23" t="s">
        <v>215</v>
      </c>
      <c r="P7" s="21" t="s">
        <v>298</v>
      </c>
      <c r="Q7" s="21" t="s">
        <v>216</v>
      </c>
    </row>
    <row r="8" spans="1:17" ht="12.75">
      <c r="A8" s="7" t="s">
        <v>240</v>
      </c>
      <c r="B8" s="49">
        <v>4.688707351990743</v>
      </c>
      <c r="C8" s="49">
        <v>4.460706295120006</v>
      </c>
      <c r="D8" s="49">
        <v>4.565777468622471</v>
      </c>
      <c r="E8" s="49">
        <v>4.572553091405277</v>
      </c>
      <c r="F8" s="49">
        <v>4.607371005919094</v>
      </c>
      <c r="G8" s="49">
        <v>4.414047996527317</v>
      </c>
      <c r="H8" s="50">
        <v>4.57</v>
      </c>
      <c r="I8" s="51"/>
      <c r="J8" s="51"/>
      <c r="K8" s="51"/>
      <c r="L8" s="49">
        <f>AVERAGE(B8:J8)</f>
        <v>4.554166172797844</v>
      </c>
      <c r="M8" s="21" t="s">
        <v>216</v>
      </c>
      <c r="N8" s="23" t="s">
        <v>294</v>
      </c>
      <c r="O8" s="23" t="s">
        <v>215</v>
      </c>
      <c r="P8" s="21" t="s">
        <v>298</v>
      </c>
      <c r="Q8" s="21" t="s">
        <v>401</v>
      </c>
    </row>
    <row r="9" spans="1:17" ht="12.75">
      <c r="A9" s="7" t="s">
        <v>138</v>
      </c>
      <c r="B9" s="49">
        <v>4.34801434760023</v>
      </c>
      <c r="C9" s="49">
        <v>4.4537239199751</v>
      </c>
      <c r="D9" s="49">
        <v>4.371584136585444</v>
      </c>
      <c r="E9" s="49">
        <v>4.407941258545051</v>
      </c>
      <c r="F9" s="49">
        <v>4.375772522685596</v>
      </c>
      <c r="G9" s="49">
        <v>4.15</v>
      </c>
      <c r="H9" s="50">
        <v>4.57</v>
      </c>
      <c r="I9" s="50">
        <v>4.5</v>
      </c>
      <c r="J9" s="50">
        <v>4.52</v>
      </c>
      <c r="K9" s="50">
        <v>4.5</v>
      </c>
      <c r="L9" s="49">
        <f>AVERAGE(B9:K9)</f>
        <v>4.419703618539143</v>
      </c>
      <c r="M9" s="21" t="s">
        <v>216</v>
      </c>
      <c r="N9" s="23" t="s">
        <v>299</v>
      </c>
      <c r="O9" s="23" t="s">
        <v>215</v>
      </c>
      <c r="P9" s="21" t="s">
        <v>298</v>
      </c>
      <c r="Q9" s="21" t="s">
        <v>400</v>
      </c>
    </row>
    <row r="10" spans="1:17" ht="12.75">
      <c r="A10" s="7" t="s">
        <v>27</v>
      </c>
      <c r="B10" s="52"/>
      <c r="C10" s="52"/>
      <c r="D10" s="52"/>
      <c r="E10" s="52"/>
      <c r="F10" s="52"/>
      <c r="G10" s="52"/>
      <c r="H10" s="51"/>
      <c r="I10" s="50">
        <v>4.41</v>
      </c>
      <c r="J10" s="50">
        <v>4.71</v>
      </c>
      <c r="K10" s="50">
        <v>4.68</v>
      </c>
      <c r="L10" s="49">
        <f>AVERAGE(B10:K10)</f>
        <v>4.6000000000000005</v>
      </c>
      <c r="M10" s="21" t="s">
        <v>216</v>
      </c>
      <c r="N10" s="23" t="s">
        <v>214</v>
      </c>
      <c r="O10" s="23" t="s">
        <v>215</v>
      </c>
      <c r="P10" s="21" t="s">
        <v>298</v>
      </c>
      <c r="Q10" s="21" t="s">
        <v>216</v>
      </c>
    </row>
    <row r="11" spans="1:17" ht="12.75">
      <c r="A11" s="7" t="s">
        <v>468</v>
      </c>
      <c r="B11" s="49">
        <v>4.507521510259362</v>
      </c>
      <c r="C11" s="49">
        <v>4.595385354429948</v>
      </c>
      <c r="D11" s="49">
        <v>4.4273692746559306</v>
      </c>
      <c r="E11" s="49">
        <v>4.53237260025153</v>
      </c>
      <c r="F11" s="49">
        <v>4.590850322697619</v>
      </c>
      <c r="G11" s="49">
        <v>4.29</v>
      </c>
      <c r="H11" s="50">
        <v>4.57</v>
      </c>
      <c r="I11" s="50">
        <v>4.52</v>
      </c>
      <c r="J11" s="50">
        <v>4.63</v>
      </c>
      <c r="K11" s="50">
        <v>4.58</v>
      </c>
      <c r="L11" s="49">
        <f>AVERAGE(B11:K11)</f>
        <v>4.524349906229439</v>
      </c>
      <c r="M11" s="21" t="s">
        <v>216</v>
      </c>
      <c r="N11" s="23" t="s">
        <v>299</v>
      </c>
      <c r="O11" s="23" t="s">
        <v>215</v>
      </c>
      <c r="P11" s="21" t="s">
        <v>298</v>
      </c>
      <c r="Q11" s="21" t="s">
        <v>400</v>
      </c>
    </row>
    <row r="12" spans="1:17" ht="12.75">
      <c r="A12" s="7" t="s">
        <v>163</v>
      </c>
      <c r="B12" s="49">
        <v>4.544889132825614</v>
      </c>
      <c r="C12" s="49">
        <v>4.486762450732227</v>
      </c>
      <c r="D12" s="49">
        <v>4.530529176268642</v>
      </c>
      <c r="E12" s="52"/>
      <c r="F12" s="49">
        <v>4.63</v>
      </c>
      <c r="G12" s="49">
        <v>4.37</v>
      </c>
      <c r="H12" s="50">
        <v>4.65</v>
      </c>
      <c r="I12" s="50">
        <v>4.64</v>
      </c>
      <c r="J12" s="50">
        <v>4.51</v>
      </c>
      <c r="K12" s="50">
        <v>4.69</v>
      </c>
      <c r="L12" s="49">
        <f>AVERAGE(B12:K12)</f>
        <v>4.5613534177584985</v>
      </c>
      <c r="M12" s="21" t="s">
        <v>216</v>
      </c>
      <c r="N12" s="23" t="s">
        <v>214</v>
      </c>
      <c r="O12" s="23" t="s">
        <v>215</v>
      </c>
      <c r="P12" s="21" t="s">
        <v>298</v>
      </c>
      <c r="Q12" s="21" t="s">
        <v>216</v>
      </c>
    </row>
    <row r="13" spans="1:17" ht="12.75">
      <c r="A13" s="7" t="s">
        <v>238</v>
      </c>
      <c r="B13" s="49">
        <v>4.592381942328093</v>
      </c>
      <c r="C13" s="49">
        <v>4.578317652250953</v>
      </c>
      <c r="D13" s="49">
        <v>4.515583794402866</v>
      </c>
      <c r="E13" s="49">
        <v>4.468001844376179</v>
      </c>
      <c r="F13" s="49">
        <v>4.635276399577533</v>
      </c>
      <c r="G13" s="49">
        <v>4.25</v>
      </c>
      <c r="H13" s="50">
        <v>4.48</v>
      </c>
      <c r="I13" s="51"/>
      <c r="J13" s="51"/>
      <c r="K13" s="51"/>
      <c r="L13" s="49">
        <f>AVERAGE(B13:J13)</f>
        <v>4.502794518990803</v>
      </c>
      <c r="M13" s="21" t="s">
        <v>216</v>
      </c>
      <c r="N13" s="23" t="s">
        <v>299</v>
      </c>
      <c r="O13" s="23" t="s">
        <v>215</v>
      </c>
      <c r="P13" s="21" t="s">
        <v>298</v>
      </c>
      <c r="Q13" s="21" t="s">
        <v>401</v>
      </c>
    </row>
    <row r="14" spans="1:17" ht="12.75">
      <c r="A14" s="7" t="s">
        <v>241</v>
      </c>
      <c r="B14" s="53"/>
      <c r="C14" s="53"/>
      <c r="D14" s="53"/>
      <c r="E14" s="53"/>
      <c r="F14" s="53"/>
      <c r="G14" s="53"/>
      <c r="H14" s="50">
        <v>4.55</v>
      </c>
      <c r="I14" s="50">
        <v>4.54</v>
      </c>
      <c r="J14" s="50">
        <v>4.44</v>
      </c>
      <c r="K14" s="50">
        <v>4.5</v>
      </c>
      <c r="L14" s="49">
        <f>AVERAGE(B14:K14)</f>
        <v>4.5075</v>
      </c>
      <c r="M14" s="21" t="s">
        <v>216</v>
      </c>
      <c r="N14" s="23" t="s">
        <v>299</v>
      </c>
      <c r="O14" s="23" t="s">
        <v>215</v>
      </c>
      <c r="P14" s="21" t="s">
        <v>298</v>
      </c>
      <c r="Q14" s="21" t="s">
        <v>401</v>
      </c>
    </row>
    <row r="15" spans="1:17" ht="12.75">
      <c r="A15" s="7" t="s">
        <v>242</v>
      </c>
      <c r="B15" s="49">
        <v>4.536788119670029</v>
      </c>
      <c r="C15" s="49">
        <v>4.518054901471306</v>
      </c>
      <c r="D15" s="49">
        <v>4.505626965507822</v>
      </c>
      <c r="E15" s="49">
        <v>4.50072929425347</v>
      </c>
      <c r="F15" s="49">
        <v>4.566960368456389</v>
      </c>
      <c r="G15" s="49">
        <v>4.15</v>
      </c>
      <c r="H15" s="50">
        <v>4.6</v>
      </c>
      <c r="I15" s="50">
        <v>5.06</v>
      </c>
      <c r="J15" s="51"/>
      <c r="K15" s="51"/>
      <c r="L15" s="49">
        <f>AVERAGE(B15:K15)</f>
        <v>4.554769956169878</v>
      </c>
      <c r="M15" s="21" t="s">
        <v>216</v>
      </c>
      <c r="N15" s="23" t="s">
        <v>301</v>
      </c>
      <c r="O15" s="23" t="s">
        <v>215</v>
      </c>
      <c r="P15" s="21" t="s">
        <v>298</v>
      </c>
      <c r="Q15" s="21" t="s">
        <v>401</v>
      </c>
    </row>
    <row r="16" spans="1:7" ht="12.75">
      <c r="A16" s="7"/>
      <c r="B16" s="49"/>
      <c r="C16" s="49"/>
      <c r="D16" s="49"/>
      <c r="E16" s="49"/>
      <c r="F16" s="49"/>
      <c r="G16" s="49"/>
    </row>
    <row r="17" spans="1:12" ht="12.75">
      <c r="A17" s="5" t="s">
        <v>211</v>
      </c>
      <c r="B17" s="49">
        <f aca="true" t="shared" si="0" ref="B17:I17">AVERAGE(B6:B15)</f>
        <v>4.538001165902159</v>
      </c>
      <c r="C17" s="49">
        <f t="shared" si="0"/>
        <v>4.53748422518423</v>
      </c>
      <c r="D17" s="49">
        <f t="shared" si="0"/>
        <v>4.488782871281924</v>
      </c>
      <c r="E17" s="49">
        <f t="shared" si="0"/>
        <v>4.52166503265334</v>
      </c>
      <c r="F17" s="49">
        <f t="shared" si="0"/>
        <v>4.567585187753275</v>
      </c>
      <c r="G17" s="49">
        <f t="shared" si="0"/>
        <v>4.28913989371508</v>
      </c>
      <c r="H17" s="49">
        <f t="shared" si="0"/>
        <v>4.584444444444444</v>
      </c>
      <c r="I17" s="49">
        <f t="shared" si="0"/>
        <v>4.59</v>
      </c>
      <c r="J17" s="49">
        <f>AVERAGE(J6:J15)</f>
        <v>4.5442857142857145</v>
      </c>
      <c r="K17" s="49">
        <f>AVERAGE(K6:K15)</f>
        <v>4.591428571428572</v>
      </c>
      <c r="L17" s="24">
        <f>AVERAGE(B6:K15)</f>
        <v>4.524994897170085</v>
      </c>
    </row>
    <row r="19" spans="1:6" ht="12.75">
      <c r="A19" s="112" t="s">
        <v>185</v>
      </c>
      <c r="B19" s="112"/>
      <c r="C19" s="112"/>
      <c r="D19" s="112"/>
      <c r="E19" s="112"/>
      <c r="F19" s="112"/>
    </row>
    <row r="20" spans="1:6" ht="12.75">
      <c r="A20" s="103" t="s">
        <v>487</v>
      </c>
      <c r="B20" s="103"/>
      <c r="C20" s="103"/>
      <c r="D20" s="103"/>
      <c r="E20" s="103"/>
      <c r="F20" s="103"/>
    </row>
    <row r="22" spans="1:12" ht="12.75">
      <c r="A22" s="28" t="s">
        <v>227</v>
      </c>
      <c r="B22" s="95" t="s">
        <v>228</v>
      </c>
      <c r="C22" s="95"/>
      <c r="D22" s="95"/>
      <c r="E22" s="95"/>
      <c r="F22" s="95"/>
      <c r="G22" s="95" t="s">
        <v>229</v>
      </c>
      <c r="H22" s="95"/>
      <c r="I22" s="95"/>
      <c r="J22" s="95"/>
      <c r="K22" s="95" t="s">
        <v>230</v>
      </c>
      <c r="L22" s="95"/>
    </row>
    <row r="23" spans="1:12" ht="12.75">
      <c r="A23" s="23" t="s">
        <v>266</v>
      </c>
      <c r="B23" s="91" t="s">
        <v>267</v>
      </c>
      <c r="C23" s="91"/>
      <c r="D23" s="91"/>
      <c r="E23" s="91"/>
      <c r="F23" s="91"/>
      <c r="G23" s="91" t="s">
        <v>268</v>
      </c>
      <c r="H23" s="91"/>
      <c r="I23" s="91"/>
      <c r="J23" s="91"/>
      <c r="K23" s="91" t="s">
        <v>269</v>
      </c>
      <c r="L23" s="91"/>
    </row>
    <row r="24" spans="1:12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.75">
      <c r="A25" s="7" t="s">
        <v>466</v>
      </c>
      <c r="B25" s="12">
        <f>COUNT(K6:K15)</f>
        <v>7</v>
      </c>
      <c r="C25" s="49"/>
      <c r="D25" s="49"/>
      <c r="E25" s="49"/>
      <c r="F25" s="49"/>
      <c r="G25" s="49"/>
      <c r="H25" s="49"/>
      <c r="I25" s="49"/>
      <c r="J25" s="49"/>
      <c r="K25" s="49"/>
      <c r="L25" s="24"/>
    </row>
  </sheetData>
  <mergeCells count="10">
    <mergeCell ref="B23:F23"/>
    <mergeCell ref="G23:J23"/>
    <mergeCell ref="K23:L23"/>
    <mergeCell ref="A1:Q1"/>
    <mergeCell ref="B22:F22"/>
    <mergeCell ref="G22:J22"/>
    <mergeCell ref="K22:L22"/>
    <mergeCell ref="A2:Q2"/>
    <mergeCell ref="A19:F19"/>
    <mergeCell ref="A20:F20"/>
  </mergeCells>
  <printOptions horizontalCentered="1"/>
  <pageMargins left="0.1" right="0.1" top="0.25" bottom="0.5" header="0" footer="0"/>
  <pageSetup fitToHeight="1" fitToWidth="1" horizontalDpi="600" verticalDpi="600" orientation="landscape" scale="78" r:id="rId1"/>
  <headerFooter alignWithMargins="0">
    <oddFooter>&amp;C&amp;8For the year of 2003&amp;R&amp;8Page &amp;P of &amp;N</oddFooter>
  </headerFooter>
  <rowBreaks count="1" manualBreakCount="1">
    <brk id="41" max="255" man="1"/>
  </rowBreaks>
  <colBreaks count="1" manualBreakCount="1">
    <brk id="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">
      <selection activeCell="C25" sqref="C25"/>
    </sheetView>
  </sheetViews>
  <sheetFormatPr defaultColWidth="9.140625" defaultRowHeight="12.75"/>
  <cols>
    <col min="1" max="1" width="15.28125" style="0" bestFit="1" customWidth="1"/>
    <col min="2" max="2" width="4.00390625" style="0" bestFit="1" customWidth="1"/>
    <col min="3" max="3" width="10.8515625" style="0" bestFit="1" customWidth="1"/>
    <col min="4" max="4" width="12.140625" style="1" bestFit="1" customWidth="1"/>
    <col min="5" max="5" width="11.00390625" style="1" bestFit="1" customWidth="1"/>
    <col min="6" max="6" width="14.7109375" style="1" bestFit="1" customWidth="1"/>
    <col min="7" max="7" width="14.7109375" style="1" customWidth="1"/>
    <col min="8" max="8" width="10.140625" style="1" bestFit="1" customWidth="1"/>
  </cols>
  <sheetData>
    <row r="1" spans="1:8" ht="15">
      <c r="A1" s="89" t="s">
        <v>373</v>
      </c>
      <c r="B1" s="89"/>
      <c r="C1" s="89"/>
      <c r="D1" s="89"/>
      <c r="E1" s="89"/>
      <c r="F1" s="89"/>
      <c r="G1" s="89"/>
      <c r="H1" s="89"/>
    </row>
    <row r="3" spans="1:8" ht="12.75">
      <c r="A3" s="113" t="s">
        <v>2</v>
      </c>
      <c r="B3" s="113"/>
      <c r="C3" s="113"/>
      <c r="E3" s="92" t="s">
        <v>305</v>
      </c>
      <c r="F3" s="92"/>
      <c r="G3" s="36" t="s">
        <v>435</v>
      </c>
      <c r="H3" s="36" t="s">
        <v>156</v>
      </c>
    </row>
    <row r="4" spans="1:8" ht="12.75">
      <c r="A4" s="36" t="s">
        <v>307</v>
      </c>
      <c r="B4" s="29" t="s">
        <v>370</v>
      </c>
      <c r="C4" s="28" t="s">
        <v>308</v>
      </c>
      <c r="D4" s="36" t="s">
        <v>303</v>
      </c>
      <c r="E4" s="36" t="s">
        <v>304</v>
      </c>
      <c r="F4" s="36" t="s">
        <v>306</v>
      </c>
      <c r="G4" s="36" t="s">
        <v>436</v>
      </c>
      <c r="H4" s="36" t="s">
        <v>181</v>
      </c>
    </row>
    <row r="5" spans="1:8" ht="12.75">
      <c r="A5" s="55" t="s">
        <v>72</v>
      </c>
      <c r="B5" s="56" t="s">
        <v>309</v>
      </c>
      <c r="C5" s="54">
        <v>23862</v>
      </c>
      <c r="D5" s="6" t="s">
        <v>374</v>
      </c>
      <c r="E5" s="6">
        <v>1</v>
      </c>
      <c r="F5" s="6">
        <v>0</v>
      </c>
      <c r="G5" s="6">
        <v>36</v>
      </c>
      <c r="H5" s="6">
        <v>9.9</v>
      </c>
    </row>
    <row r="6" spans="4:8" ht="12.75">
      <c r="D6" s="1" t="s">
        <v>437</v>
      </c>
      <c r="E6" s="1">
        <v>1</v>
      </c>
      <c r="F6" s="1">
        <v>0</v>
      </c>
      <c r="G6" s="4">
        <v>0.09</v>
      </c>
      <c r="H6" s="1" t="s">
        <v>371</v>
      </c>
    </row>
    <row r="7" spans="1:7" ht="12.75">
      <c r="A7" s="55"/>
      <c r="B7" s="56"/>
      <c r="C7" s="54"/>
      <c r="D7" s="1" t="s">
        <v>438</v>
      </c>
      <c r="F7" s="1">
        <v>1</v>
      </c>
      <c r="G7" s="1">
        <v>0.085</v>
      </c>
    </row>
    <row r="8" spans="1:8" ht="12.75">
      <c r="A8" s="55"/>
      <c r="B8" s="56"/>
      <c r="C8" s="54"/>
      <c r="D8" s="1" t="s">
        <v>170</v>
      </c>
      <c r="E8" s="1">
        <v>1</v>
      </c>
      <c r="F8" s="1" t="s">
        <v>371</v>
      </c>
      <c r="G8" s="1" t="s">
        <v>371</v>
      </c>
      <c r="H8" s="3">
        <v>4.56</v>
      </c>
    </row>
    <row r="9" spans="1:8" ht="12.75">
      <c r="A9" s="55" t="s">
        <v>7</v>
      </c>
      <c r="B9" s="56" t="s">
        <v>310</v>
      </c>
      <c r="C9" s="54">
        <v>120940</v>
      </c>
      <c r="D9" s="1" t="s">
        <v>374</v>
      </c>
      <c r="E9" s="1">
        <v>1</v>
      </c>
      <c r="F9" s="1" t="s">
        <v>371</v>
      </c>
      <c r="G9" s="1">
        <v>69</v>
      </c>
      <c r="H9" s="1">
        <v>14.2</v>
      </c>
    </row>
    <row r="10" spans="1:8" ht="12.75">
      <c r="A10" s="55"/>
      <c r="B10" s="56"/>
      <c r="C10" s="54"/>
      <c r="D10" s="1" t="s">
        <v>367</v>
      </c>
      <c r="E10" s="1">
        <v>1</v>
      </c>
      <c r="F10" s="1">
        <v>0</v>
      </c>
      <c r="G10" s="1">
        <v>0.029</v>
      </c>
      <c r="H10" s="1">
        <v>0.0042</v>
      </c>
    </row>
    <row r="11" spans="1:8" ht="12.75">
      <c r="A11" s="55"/>
      <c r="B11" s="56"/>
      <c r="C11" s="54"/>
      <c r="D11" s="1" t="s">
        <v>437</v>
      </c>
      <c r="E11" s="1">
        <v>1</v>
      </c>
      <c r="F11" s="1">
        <v>0</v>
      </c>
      <c r="G11" s="1">
        <v>0.082</v>
      </c>
      <c r="H11" s="1" t="s">
        <v>371</v>
      </c>
    </row>
    <row r="12" spans="1:7" ht="12.75">
      <c r="A12" s="55"/>
      <c r="B12" s="56"/>
      <c r="C12" s="54"/>
      <c r="D12" s="1" t="s">
        <v>438</v>
      </c>
      <c r="F12" s="1">
        <v>0</v>
      </c>
      <c r="G12" s="1">
        <v>0.077</v>
      </c>
    </row>
    <row r="13" spans="1:8" ht="12.75">
      <c r="A13" s="55"/>
      <c r="B13" s="56"/>
      <c r="C13" s="54"/>
      <c r="D13" s="1" t="s">
        <v>368</v>
      </c>
      <c r="E13" s="1">
        <v>1</v>
      </c>
      <c r="F13" s="1">
        <v>0</v>
      </c>
      <c r="G13" s="1">
        <v>36</v>
      </c>
      <c r="H13" s="1">
        <v>17.6</v>
      </c>
    </row>
    <row r="14" spans="1:3" ht="12.75">
      <c r="A14" s="55" t="s">
        <v>311</v>
      </c>
      <c r="B14" s="56" t="s">
        <v>312</v>
      </c>
      <c r="C14" s="54">
        <v>11722</v>
      </c>
    </row>
    <row r="15" spans="1:8" ht="12.75">
      <c r="A15" s="55" t="s">
        <v>75</v>
      </c>
      <c r="B15" s="56" t="s">
        <v>313</v>
      </c>
      <c r="C15" s="54">
        <v>145196</v>
      </c>
      <c r="D15" s="1" t="s">
        <v>437</v>
      </c>
      <c r="E15" s="1">
        <v>1</v>
      </c>
      <c r="F15" s="1">
        <v>0</v>
      </c>
      <c r="G15" s="1">
        <v>0.101</v>
      </c>
      <c r="H15" s="1" t="s">
        <v>371</v>
      </c>
    </row>
    <row r="16" spans="4:7" ht="12.75">
      <c r="D16" s="1" t="s">
        <v>438</v>
      </c>
      <c r="F16" s="1">
        <v>1</v>
      </c>
      <c r="G16" s="1">
        <v>0.085</v>
      </c>
    </row>
    <row r="17" spans="1:8" ht="12.75">
      <c r="A17" s="55"/>
      <c r="B17" s="56"/>
      <c r="C17" s="54"/>
      <c r="D17" s="1" t="s">
        <v>369</v>
      </c>
      <c r="E17" s="1">
        <v>1</v>
      </c>
      <c r="F17" s="1">
        <v>0</v>
      </c>
      <c r="G17" s="57">
        <v>51.1</v>
      </c>
      <c r="H17" s="3">
        <v>13.88</v>
      </c>
    </row>
    <row r="18" spans="1:3" ht="12.75">
      <c r="A18" s="55" t="s">
        <v>314</v>
      </c>
      <c r="B18" s="56" t="s">
        <v>315</v>
      </c>
      <c r="C18" s="54">
        <v>16902</v>
      </c>
    </row>
    <row r="19" spans="1:8" ht="12.75">
      <c r="A19" s="55" t="s">
        <v>64</v>
      </c>
      <c r="B19" s="56" t="s">
        <v>316</v>
      </c>
      <c r="C19" s="54">
        <v>20293</v>
      </c>
      <c r="D19" s="1" t="s">
        <v>552</v>
      </c>
      <c r="E19" s="1">
        <v>1</v>
      </c>
      <c r="F19" s="1">
        <v>0</v>
      </c>
      <c r="G19" s="4">
        <v>0.019</v>
      </c>
      <c r="H19" s="85">
        <v>0.0017</v>
      </c>
    </row>
    <row r="20" spans="1:8" ht="12.75">
      <c r="A20" s="55"/>
      <c r="B20" s="56"/>
      <c r="C20" s="54"/>
      <c r="D20" s="1" t="s">
        <v>545</v>
      </c>
      <c r="F20" s="1">
        <v>0</v>
      </c>
      <c r="G20" s="4">
        <v>0.013</v>
      </c>
      <c r="H20" s="85"/>
    </row>
    <row r="21" spans="1:8" ht="12.75">
      <c r="A21" s="55"/>
      <c r="B21" s="56"/>
      <c r="C21" s="54"/>
      <c r="D21" s="1" t="s">
        <v>546</v>
      </c>
      <c r="F21" s="1">
        <v>0</v>
      </c>
      <c r="G21" s="1">
        <v>0.007</v>
      </c>
      <c r="H21" s="85"/>
    </row>
    <row r="22" spans="1:8" ht="12.75">
      <c r="A22" s="55"/>
      <c r="B22" s="56"/>
      <c r="C22" s="54"/>
      <c r="D22" s="1" t="s">
        <v>367</v>
      </c>
      <c r="E22" s="1">
        <v>1</v>
      </c>
      <c r="F22" s="1">
        <v>0</v>
      </c>
      <c r="G22" s="4">
        <v>0.019</v>
      </c>
      <c r="H22" s="85">
        <v>0.0031</v>
      </c>
    </row>
    <row r="23" spans="1:8" ht="12.75">
      <c r="A23" s="55"/>
      <c r="B23" s="56"/>
      <c r="C23" s="54"/>
      <c r="D23" s="1" t="s">
        <v>437</v>
      </c>
      <c r="E23" s="1">
        <v>1</v>
      </c>
      <c r="F23" s="1">
        <v>0</v>
      </c>
      <c r="G23" s="4">
        <v>0.082</v>
      </c>
      <c r="H23" s="4" t="s">
        <v>371</v>
      </c>
    </row>
    <row r="24" spans="1:8" ht="12.75">
      <c r="A24" s="55"/>
      <c r="B24" s="56"/>
      <c r="C24" s="54"/>
      <c r="D24" s="1" t="s">
        <v>438</v>
      </c>
      <c r="F24" s="1">
        <v>0</v>
      </c>
      <c r="G24" s="4">
        <v>0.078</v>
      </c>
      <c r="H24" s="4"/>
    </row>
    <row r="25" spans="1:8" ht="12.75">
      <c r="A25" s="55"/>
      <c r="B25" s="56"/>
      <c r="C25" s="54"/>
      <c r="D25" s="1" t="s">
        <v>368</v>
      </c>
      <c r="E25" s="1">
        <v>1</v>
      </c>
      <c r="F25" s="1">
        <v>0</v>
      </c>
      <c r="G25" s="1">
        <v>36</v>
      </c>
      <c r="H25" s="57">
        <v>17</v>
      </c>
    </row>
    <row r="26" spans="1:8" ht="12.75">
      <c r="A26" s="55"/>
      <c r="B26" s="56"/>
      <c r="C26" s="54"/>
      <c r="D26" s="1" t="s">
        <v>170</v>
      </c>
      <c r="E26" s="1">
        <v>1</v>
      </c>
      <c r="F26" s="1" t="s">
        <v>371</v>
      </c>
      <c r="G26" s="1" t="s">
        <v>371</v>
      </c>
      <c r="H26" s="3">
        <v>4.63</v>
      </c>
    </row>
    <row r="27" spans="1:8" ht="12.75">
      <c r="A27" s="55" t="s">
        <v>9</v>
      </c>
      <c r="B27" s="56" t="s">
        <v>317</v>
      </c>
      <c r="C27" s="54">
        <v>86425</v>
      </c>
      <c r="D27" s="1" t="s">
        <v>374</v>
      </c>
      <c r="E27" s="1">
        <v>1</v>
      </c>
      <c r="F27" s="1" t="s">
        <v>371</v>
      </c>
      <c r="G27" s="1">
        <v>91</v>
      </c>
      <c r="H27" s="1">
        <v>15.1</v>
      </c>
    </row>
    <row r="28" spans="1:8" ht="12.75">
      <c r="A28" s="55"/>
      <c r="B28" s="56"/>
      <c r="C28" s="54"/>
      <c r="D28" s="1" t="s">
        <v>369</v>
      </c>
      <c r="E28" s="1">
        <v>1</v>
      </c>
      <c r="F28" s="1">
        <v>0</v>
      </c>
      <c r="G28" s="1">
        <v>24.5</v>
      </c>
      <c r="H28" s="1">
        <v>10.21</v>
      </c>
    </row>
    <row r="29" spans="1:8" ht="12.75">
      <c r="A29" s="55" t="s">
        <v>78</v>
      </c>
      <c r="B29" s="56" t="s">
        <v>318</v>
      </c>
      <c r="C29" s="54">
        <v>128776</v>
      </c>
      <c r="D29" s="1" t="s">
        <v>437</v>
      </c>
      <c r="E29" s="1">
        <v>2</v>
      </c>
      <c r="F29" s="1">
        <v>0</v>
      </c>
      <c r="G29" s="1">
        <v>0.087</v>
      </c>
      <c r="H29" s="1" t="s">
        <v>371</v>
      </c>
    </row>
    <row r="30" spans="1:7" ht="12.75">
      <c r="A30" s="55"/>
      <c r="B30" s="56"/>
      <c r="C30" s="54"/>
      <c r="D30" s="1" t="s">
        <v>438</v>
      </c>
      <c r="F30" s="1">
        <v>0</v>
      </c>
      <c r="G30" s="1">
        <v>0.08</v>
      </c>
    </row>
    <row r="31" spans="1:8" ht="12.75">
      <c r="A31" s="55"/>
      <c r="B31" s="56"/>
      <c r="C31" s="54"/>
      <c r="D31" s="1" t="s">
        <v>369</v>
      </c>
      <c r="E31" s="1">
        <v>1</v>
      </c>
      <c r="F31" s="1">
        <v>0</v>
      </c>
      <c r="G31" s="1">
        <v>24.4</v>
      </c>
      <c r="H31" s="1">
        <v>10.22</v>
      </c>
    </row>
    <row r="32" spans="1:3" ht="12.75">
      <c r="A32" s="55" t="s">
        <v>319</v>
      </c>
      <c r="B32" s="56" t="s">
        <v>320</v>
      </c>
      <c r="C32" s="54">
        <v>12753</v>
      </c>
    </row>
    <row r="33" spans="1:8" ht="12.75">
      <c r="A33" s="55" t="s">
        <v>13</v>
      </c>
      <c r="B33" s="56" t="s">
        <v>321</v>
      </c>
      <c r="C33" s="54">
        <v>295039</v>
      </c>
      <c r="D33" s="1" t="s">
        <v>374</v>
      </c>
      <c r="E33" s="1">
        <v>3</v>
      </c>
      <c r="F33" s="1" t="s">
        <v>371</v>
      </c>
      <c r="G33" s="1">
        <v>113</v>
      </c>
      <c r="H33" s="57">
        <v>15</v>
      </c>
    </row>
    <row r="34" spans="1:8" ht="12.75">
      <c r="A34" s="55"/>
      <c r="B34" s="56"/>
      <c r="C34" s="54"/>
      <c r="D34" s="1" t="s">
        <v>551</v>
      </c>
      <c r="E34" s="1">
        <v>2</v>
      </c>
      <c r="F34" s="1">
        <v>0</v>
      </c>
      <c r="G34" s="57">
        <v>4.6</v>
      </c>
      <c r="H34" s="57" t="s">
        <v>371</v>
      </c>
    </row>
    <row r="35" spans="1:8" ht="12.75">
      <c r="A35" s="55"/>
      <c r="B35" s="56"/>
      <c r="C35" s="54"/>
      <c r="D35" s="1" t="s">
        <v>553</v>
      </c>
      <c r="F35" s="1">
        <v>0</v>
      </c>
      <c r="G35" s="57">
        <v>3</v>
      </c>
      <c r="H35" s="57"/>
    </row>
    <row r="36" spans="1:8" ht="12.75">
      <c r="A36" s="55"/>
      <c r="B36" s="56"/>
      <c r="C36" s="54"/>
      <c r="D36" s="1" t="s">
        <v>552</v>
      </c>
      <c r="E36" s="1">
        <v>2</v>
      </c>
      <c r="G36" s="4">
        <v>0.049</v>
      </c>
      <c r="H36" s="85">
        <v>0.0021</v>
      </c>
    </row>
    <row r="37" spans="1:8" ht="12.75">
      <c r="A37" s="55"/>
      <c r="B37" s="56"/>
      <c r="C37" s="54"/>
      <c r="D37" s="1" t="s">
        <v>545</v>
      </c>
      <c r="G37" s="4">
        <v>0.036</v>
      </c>
      <c r="H37" s="4"/>
    </row>
    <row r="38" spans="1:8" ht="12.75">
      <c r="A38" s="55"/>
      <c r="B38" s="56"/>
      <c r="C38" s="54"/>
      <c r="D38" s="1" t="s">
        <v>546</v>
      </c>
      <c r="F38" s="1">
        <v>0</v>
      </c>
      <c r="G38" s="1">
        <v>0.025</v>
      </c>
      <c r="H38" s="4"/>
    </row>
    <row r="39" spans="1:8" ht="12.75">
      <c r="A39" s="55"/>
      <c r="B39" s="56"/>
      <c r="C39" s="54"/>
      <c r="D39" s="1" t="s">
        <v>367</v>
      </c>
      <c r="E39" s="1">
        <v>2</v>
      </c>
      <c r="F39" s="1">
        <v>0</v>
      </c>
      <c r="G39" s="1">
        <v>0.056</v>
      </c>
      <c r="H39" s="1">
        <v>0.0071</v>
      </c>
    </row>
    <row r="40" spans="1:7" ht="12.75">
      <c r="A40" s="55"/>
      <c r="B40" s="56"/>
      <c r="C40" s="54"/>
      <c r="D40" s="1" t="s">
        <v>543</v>
      </c>
      <c r="E40" s="1">
        <v>1</v>
      </c>
      <c r="F40" s="1" t="s">
        <v>371</v>
      </c>
      <c r="G40" s="1">
        <v>0.013</v>
      </c>
    </row>
    <row r="41" spans="1:7" ht="12.75">
      <c r="A41" s="55"/>
      <c r="B41" s="56"/>
      <c r="C41" s="54"/>
      <c r="D41" s="1" t="s">
        <v>542</v>
      </c>
      <c r="E41" s="1">
        <v>1</v>
      </c>
      <c r="F41" s="1" t="s">
        <v>371</v>
      </c>
      <c r="G41" s="1">
        <v>0.031</v>
      </c>
    </row>
    <row r="42" spans="1:8" ht="12" customHeight="1">
      <c r="A42" s="55"/>
      <c r="B42" s="56"/>
      <c r="C42" s="54"/>
      <c r="D42" s="1" t="s">
        <v>437</v>
      </c>
      <c r="E42" s="1">
        <v>1</v>
      </c>
      <c r="F42" s="1">
        <v>0</v>
      </c>
      <c r="G42" s="1">
        <v>0.088</v>
      </c>
      <c r="H42" s="1" t="s">
        <v>371</v>
      </c>
    </row>
    <row r="43" spans="1:7" ht="12" customHeight="1">
      <c r="A43" s="55"/>
      <c r="B43" s="56"/>
      <c r="C43" s="54"/>
      <c r="D43" s="1" t="s">
        <v>438</v>
      </c>
      <c r="F43" s="1">
        <v>0</v>
      </c>
      <c r="G43" s="1">
        <v>0.081</v>
      </c>
    </row>
    <row r="44" spans="1:8" ht="12.75">
      <c r="A44" s="55"/>
      <c r="B44" s="56"/>
      <c r="C44" s="54"/>
      <c r="D44" s="1" t="s">
        <v>368</v>
      </c>
      <c r="E44" s="1">
        <v>3</v>
      </c>
      <c r="F44" s="1">
        <v>0</v>
      </c>
      <c r="G44" s="1">
        <v>50</v>
      </c>
      <c r="H44" s="1">
        <v>17.6</v>
      </c>
    </row>
    <row r="45" spans="1:8" ht="12.75">
      <c r="A45" s="55"/>
      <c r="B45" s="56"/>
      <c r="C45" s="54"/>
      <c r="D45" s="1" t="s">
        <v>369</v>
      </c>
      <c r="E45" s="1">
        <v>4</v>
      </c>
      <c r="F45" s="1">
        <v>0</v>
      </c>
      <c r="G45" s="1">
        <v>31.9</v>
      </c>
      <c r="H45" s="1">
        <v>11.45</v>
      </c>
    </row>
    <row r="46" spans="1:8" ht="12.75">
      <c r="A46" s="55" t="s">
        <v>81</v>
      </c>
      <c r="B46" s="56" t="s">
        <v>322</v>
      </c>
      <c r="C46" s="54">
        <v>44506</v>
      </c>
      <c r="D46" s="1" t="s">
        <v>437</v>
      </c>
      <c r="E46" s="1">
        <v>1</v>
      </c>
      <c r="F46" s="1">
        <v>0</v>
      </c>
      <c r="G46" s="1">
        <v>0.108</v>
      </c>
      <c r="H46" s="1" t="s">
        <v>371</v>
      </c>
    </row>
    <row r="47" spans="1:7" ht="12.75">
      <c r="A47" s="55"/>
      <c r="B47" s="56"/>
      <c r="C47" s="54"/>
      <c r="D47" s="1" t="s">
        <v>438</v>
      </c>
      <c r="F47" s="1">
        <v>1</v>
      </c>
      <c r="G47" s="1">
        <v>0.087</v>
      </c>
    </row>
    <row r="48" spans="1:8" ht="12.75">
      <c r="A48" s="55"/>
      <c r="B48" s="56"/>
      <c r="C48" s="54"/>
      <c r="D48" s="1" t="s">
        <v>170</v>
      </c>
      <c r="E48" s="1">
        <v>1</v>
      </c>
      <c r="F48" s="1" t="s">
        <v>371</v>
      </c>
      <c r="G48" s="1" t="s">
        <v>371</v>
      </c>
      <c r="H48" s="3">
        <v>4.5</v>
      </c>
    </row>
    <row r="49" spans="1:8" ht="12.75">
      <c r="A49" s="55" t="s">
        <v>83</v>
      </c>
      <c r="B49" s="56" t="s">
        <v>323</v>
      </c>
      <c r="C49" s="54">
        <v>32170</v>
      </c>
      <c r="D49" s="1" t="s">
        <v>437</v>
      </c>
      <c r="E49" s="1">
        <v>1</v>
      </c>
      <c r="F49" s="1">
        <v>0</v>
      </c>
      <c r="G49" s="3">
        <v>0.096</v>
      </c>
      <c r="H49" s="3" t="s">
        <v>371</v>
      </c>
    </row>
    <row r="50" spans="4:7" ht="13.5" customHeight="1">
      <c r="D50" s="1" t="s">
        <v>438</v>
      </c>
      <c r="F50" s="1">
        <v>0</v>
      </c>
      <c r="G50" s="1">
        <v>0.084</v>
      </c>
    </row>
    <row r="51" spans="1:8" ht="13.5" customHeight="1">
      <c r="A51" s="55" t="s">
        <v>187</v>
      </c>
      <c r="B51" s="56" t="s">
        <v>324</v>
      </c>
      <c r="C51" s="54">
        <v>38577</v>
      </c>
      <c r="D51" s="1" t="s">
        <v>374</v>
      </c>
      <c r="E51" s="1">
        <v>2</v>
      </c>
      <c r="F51" s="1" t="s">
        <v>371</v>
      </c>
      <c r="G51" s="1">
        <v>146</v>
      </c>
      <c r="H51" s="1">
        <v>14.1</v>
      </c>
    </row>
    <row r="52" spans="1:8" ht="12.75">
      <c r="A52" s="55"/>
      <c r="B52" s="56"/>
      <c r="C52" s="54"/>
      <c r="D52" s="1" t="s">
        <v>437</v>
      </c>
      <c r="E52" s="1">
        <v>1</v>
      </c>
      <c r="F52" s="1">
        <v>0</v>
      </c>
      <c r="G52" s="4">
        <v>0.092</v>
      </c>
      <c r="H52" s="4" t="s">
        <v>371</v>
      </c>
    </row>
    <row r="53" spans="1:8" ht="12.75">
      <c r="A53" s="55"/>
      <c r="B53" s="56"/>
      <c r="C53" s="54"/>
      <c r="D53" s="1" t="s">
        <v>438</v>
      </c>
      <c r="F53" s="1">
        <v>1</v>
      </c>
      <c r="G53" s="4">
        <v>0.086</v>
      </c>
      <c r="H53" s="4"/>
    </row>
    <row r="54" spans="1:8" ht="12.75">
      <c r="A54" s="55"/>
      <c r="B54" s="56"/>
      <c r="C54" s="54"/>
      <c r="D54" s="1" t="s">
        <v>368</v>
      </c>
      <c r="E54" s="1">
        <v>1</v>
      </c>
      <c r="F54" s="1">
        <v>0</v>
      </c>
      <c r="G54" s="1">
        <v>42</v>
      </c>
      <c r="H54" s="1">
        <v>20.6</v>
      </c>
    </row>
    <row r="55" spans="1:8" ht="12.75">
      <c r="A55" s="55"/>
      <c r="B55" s="56"/>
      <c r="C55" s="54"/>
      <c r="D55" s="1" t="s">
        <v>369</v>
      </c>
      <c r="E55" s="1">
        <v>2</v>
      </c>
      <c r="F55" s="1">
        <v>0</v>
      </c>
      <c r="G55" s="57">
        <v>39</v>
      </c>
      <c r="H55" s="3">
        <v>19.36</v>
      </c>
    </row>
    <row r="56" spans="1:8" ht="12.75">
      <c r="A56" s="55" t="s">
        <v>325</v>
      </c>
      <c r="B56" s="56" t="s">
        <v>326</v>
      </c>
      <c r="C56" s="54">
        <v>28450</v>
      </c>
      <c r="H56" s="3"/>
    </row>
    <row r="57" spans="1:8" ht="12.75">
      <c r="A57" s="55" t="s">
        <v>86</v>
      </c>
      <c r="B57" s="56" t="s">
        <v>327</v>
      </c>
      <c r="C57" s="54">
        <v>34377</v>
      </c>
      <c r="D57" s="1" t="s">
        <v>437</v>
      </c>
      <c r="E57" s="1">
        <v>1</v>
      </c>
      <c r="F57" s="1">
        <v>0</v>
      </c>
      <c r="G57" s="1">
        <v>0.081</v>
      </c>
      <c r="H57" s="3" t="s">
        <v>371</v>
      </c>
    </row>
    <row r="58" spans="1:8" ht="12.75">
      <c r="A58" s="55"/>
      <c r="B58" s="56"/>
      <c r="C58" s="54"/>
      <c r="D58" s="1" t="s">
        <v>438</v>
      </c>
      <c r="F58" s="1">
        <v>0</v>
      </c>
      <c r="G58" s="1">
        <v>0.076</v>
      </c>
      <c r="H58" s="3"/>
    </row>
    <row r="59" spans="1:8" ht="12.75">
      <c r="A59" s="55"/>
      <c r="B59" s="56"/>
      <c r="C59" s="54"/>
      <c r="D59" s="1" t="s">
        <v>369</v>
      </c>
      <c r="E59" s="1">
        <v>1</v>
      </c>
      <c r="F59" s="1">
        <v>0</v>
      </c>
      <c r="G59" s="57">
        <v>28</v>
      </c>
      <c r="H59" s="3">
        <v>11.68</v>
      </c>
    </row>
    <row r="60" spans="1:8" ht="12.75">
      <c r="A60" s="55" t="s">
        <v>89</v>
      </c>
      <c r="B60" s="56" t="s">
        <v>328</v>
      </c>
      <c r="C60" s="54">
        <v>61851</v>
      </c>
      <c r="D60" s="1" t="s">
        <v>437</v>
      </c>
      <c r="E60" s="1">
        <v>1</v>
      </c>
      <c r="F60" s="1">
        <v>0</v>
      </c>
      <c r="G60" s="1">
        <v>0.101</v>
      </c>
      <c r="H60" s="1" t="s">
        <v>371</v>
      </c>
    </row>
    <row r="61" spans="1:7" ht="12.75">
      <c r="A61" s="55"/>
      <c r="B61" s="56"/>
      <c r="C61" s="54"/>
      <c r="D61" s="1" t="s">
        <v>438</v>
      </c>
      <c r="F61" s="1">
        <v>2</v>
      </c>
      <c r="G61" s="1">
        <v>0.087</v>
      </c>
    </row>
    <row r="62" spans="1:3" ht="12.75">
      <c r="A62" s="55" t="s">
        <v>18</v>
      </c>
      <c r="B62" s="56" t="s">
        <v>329</v>
      </c>
      <c r="C62" s="54">
        <v>29114</v>
      </c>
    </row>
    <row r="63" spans="1:3" ht="12.75">
      <c r="A63" s="55" t="s">
        <v>330</v>
      </c>
      <c r="B63" s="56" t="s">
        <v>331</v>
      </c>
      <c r="C63" s="54">
        <v>83060</v>
      </c>
    </row>
    <row r="64" spans="1:8" ht="12.75">
      <c r="A64" s="55" t="s">
        <v>91</v>
      </c>
      <c r="B64" s="56" t="s">
        <v>332</v>
      </c>
      <c r="C64" s="54">
        <v>18375</v>
      </c>
      <c r="D64" s="1" t="s">
        <v>374</v>
      </c>
      <c r="E64" s="1">
        <v>1</v>
      </c>
      <c r="F64" s="1" t="s">
        <v>371</v>
      </c>
      <c r="G64" s="1">
        <v>30</v>
      </c>
      <c r="H64" s="1">
        <v>6.7</v>
      </c>
    </row>
    <row r="65" spans="4:8" ht="12.75">
      <c r="D65" s="6" t="s">
        <v>437</v>
      </c>
      <c r="E65" s="6">
        <v>1</v>
      </c>
      <c r="F65" s="6">
        <v>0</v>
      </c>
      <c r="G65" s="6">
        <v>0.079</v>
      </c>
      <c r="H65" s="6" t="s">
        <v>371</v>
      </c>
    </row>
    <row r="66" spans="1:8" ht="12.75">
      <c r="A66" s="55"/>
      <c r="B66" s="56"/>
      <c r="C66" s="54"/>
      <c r="D66" s="6" t="s">
        <v>438</v>
      </c>
      <c r="E66" s="6"/>
      <c r="F66" s="6">
        <v>0</v>
      </c>
      <c r="G66" s="6">
        <v>0.072</v>
      </c>
      <c r="H66" s="6"/>
    </row>
    <row r="67" spans="1:8" ht="12.75">
      <c r="A67" s="55"/>
      <c r="B67" s="56"/>
      <c r="C67" s="54"/>
      <c r="D67" s="6" t="s">
        <v>369</v>
      </c>
      <c r="E67" s="6">
        <v>2</v>
      </c>
      <c r="F67" s="6">
        <v>0</v>
      </c>
      <c r="G67" s="6">
        <v>31.1</v>
      </c>
      <c r="H67" s="6">
        <v>12.42</v>
      </c>
    </row>
    <row r="68" spans="1:8" ht="12.75">
      <c r="A68" s="55" t="s">
        <v>104</v>
      </c>
      <c r="B68" s="56" t="s">
        <v>333</v>
      </c>
      <c r="C68" s="54">
        <v>22295</v>
      </c>
      <c r="D68" s="6"/>
      <c r="E68" s="6"/>
      <c r="F68" s="6"/>
      <c r="G68" s="6"/>
      <c r="H68" s="6"/>
    </row>
    <row r="69" spans="1:8" ht="12.75">
      <c r="A69" s="55" t="s">
        <v>20</v>
      </c>
      <c r="B69" s="56" t="s">
        <v>334</v>
      </c>
      <c r="C69" s="54">
        <v>114344</v>
      </c>
      <c r="D69" s="6" t="s">
        <v>374</v>
      </c>
      <c r="E69" s="6">
        <v>2</v>
      </c>
      <c r="F69" s="6" t="s">
        <v>371</v>
      </c>
      <c r="G69" s="6">
        <v>87</v>
      </c>
      <c r="H69" s="6">
        <v>8.5</v>
      </c>
    </row>
    <row r="70" spans="1:8" ht="12.75">
      <c r="A70" s="55"/>
      <c r="B70" s="56"/>
      <c r="C70" s="54"/>
      <c r="D70" s="6" t="s">
        <v>369</v>
      </c>
      <c r="E70" s="6">
        <v>1</v>
      </c>
      <c r="F70" s="6">
        <v>0</v>
      </c>
      <c r="G70" s="40">
        <v>31</v>
      </c>
      <c r="H70" s="49">
        <v>12.05</v>
      </c>
    </row>
    <row r="71" spans="1:8" ht="12.75">
      <c r="A71" s="55" t="s">
        <v>22</v>
      </c>
      <c r="B71" s="56" t="s">
        <v>335</v>
      </c>
      <c r="C71" s="54">
        <v>46302</v>
      </c>
      <c r="D71" s="6" t="s">
        <v>374</v>
      </c>
      <c r="E71" s="6">
        <v>4</v>
      </c>
      <c r="F71" s="6" t="s">
        <v>371</v>
      </c>
      <c r="G71" s="6">
        <v>273</v>
      </c>
      <c r="H71" s="6">
        <v>26.6</v>
      </c>
    </row>
    <row r="72" spans="1:8" ht="12.75">
      <c r="A72" s="55"/>
      <c r="B72" s="56"/>
      <c r="C72" s="54"/>
      <c r="D72" s="1" t="s">
        <v>552</v>
      </c>
      <c r="E72" s="6">
        <v>1</v>
      </c>
      <c r="F72" s="6"/>
      <c r="G72" s="6">
        <v>0.062</v>
      </c>
      <c r="H72" s="6">
        <v>0.0019</v>
      </c>
    </row>
    <row r="73" spans="1:8" ht="12.75">
      <c r="A73" s="55"/>
      <c r="B73" s="56"/>
      <c r="C73" s="54"/>
      <c r="D73" s="1" t="s">
        <v>545</v>
      </c>
      <c r="E73" s="6"/>
      <c r="F73" s="6"/>
      <c r="G73" s="6">
        <v>0.039</v>
      </c>
      <c r="H73" s="6"/>
    </row>
    <row r="74" spans="1:8" ht="12.75">
      <c r="A74" s="55"/>
      <c r="B74" s="56"/>
      <c r="C74" s="54"/>
      <c r="D74" s="6" t="s">
        <v>546</v>
      </c>
      <c r="F74" s="6">
        <v>0</v>
      </c>
      <c r="G74" s="1">
        <v>0.008</v>
      </c>
      <c r="H74" s="6"/>
    </row>
    <row r="75" spans="1:8" ht="12.75">
      <c r="A75" s="55"/>
      <c r="B75" s="56"/>
      <c r="C75" s="54"/>
      <c r="D75" s="6" t="s">
        <v>368</v>
      </c>
      <c r="E75" s="6">
        <v>3</v>
      </c>
      <c r="F75" s="6">
        <v>0</v>
      </c>
      <c r="G75" s="6">
        <v>83</v>
      </c>
      <c r="H75" s="6">
        <v>26.4</v>
      </c>
    </row>
    <row r="76" spans="1:8" ht="12.75">
      <c r="A76" s="55"/>
      <c r="B76" s="56"/>
      <c r="C76" s="54"/>
      <c r="D76" s="6" t="s">
        <v>369</v>
      </c>
      <c r="E76" s="6">
        <v>1</v>
      </c>
      <c r="F76" s="6">
        <v>0</v>
      </c>
      <c r="G76" s="40">
        <v>28.9</v>
      </c>
      <c r="H76" s="49">
        <v>12.26</v>
      </c>
    </row>
    <row r="77" spans="1:8" ht="12.75">
      <c r="A77" s="55"/>
      <c r="B77" s="56"/>
      <c r="C77" s="54"/>
      <c r="D77" s="6" t="s">
        <v>170</v>
      </c>
      <c r="E77" s="6">
        <v>1</v>
      </c>
      <c r="F77" s="6" t="s">
        <v>371</v>
      </c>
      <c r="G77" s="6" t="s">
        <v>371</v>
      </c>
      <c r="H77" s="6">
        <v>4.68</v>
      </c>
    </row>
    <row r="78" spans="1:8" ht="12.75">
      <c r="A78" s="55" t="s">
        <v>29</v>
      </c>
      <c r="B78" s="56" t="s">
        <v>336</v>
      </c>
      <c r="C78" s="54">
        <v>320167</v>
      </c>
      <c r="D78" s="6" t="s">
        <v>374</v>
      </c>
      <c r="E78" s="6">
        <v>3</v>
      </c>
      <c r="F78" s="6" t="s">
        <v>371</v>
      </c>
      <c r="G78" s="6">
        <v>119</v>
      </c>
      <c r="H78" s="40">
        <v>16</v>
      </c>
    </row>
    <row r="79" spans="1:8" ht="12.75">
      <c r="A79" s="55"/>
      <c r="B79" s="56"/>
      <c r="C79" s="54"/>
      <c r="D79" s="6" t="s">
        <v>551</v>
      </c>
      <c r="E79" s="6">
        <v>1</v>
      </c>
      <c r="F79" s="6">
        <v>0</v>
      </c>
      <c r="G79" s="6">
        <v>4.1</v>
      </c>
      <c r="H79" s="6" t="s">
        <v>371</v>
      </c>
    </row>
    <row r="80" spans="1:8" ht="12.75">
      <c r="A80" s="55"/>
      <c r="B80" s="56"/>
      <c r="C80" s="54"/>
      <c r="D80" s="6" t="s">
        <v>553</v>
      </c>
      <c r="E80" s="6"/>
      <c r="F80" s="6">
        <v>0</v>
      </c>
      <c r="G80" s="6">
        <v>3.1</v>
      </c>
      <c r="H80" s="6"/>
    </row>
    <row r="81" spans="1:8" ht="12.75">
      <c r="A81" s="55"/>
      <c r="B81" s="56"/>
      <c r="C81" s="54"/>
      <c r="D81" s="1" t="s">
        <v>552</v>
      </c>
      <c r="E81" s="6">
        <v>1</v>
      </c>
      <c r="F81" s="6"/>
      <c r="G81" s="6">
        <v>0.054</v>
      </c>
      <c r="H81" s="76">
        <v>0.003</v>
      </c>
    </row>
    <row r="82" spans="1:8" ht="12.75">
      <c r="A82" s="55"/>
      <c r="B82" s="56"/>
      <c r="C82" s="54"/>
      <c r="D82" s="1" t="s">
        <v>545</v>
      </c>
      <c r="E82" s="6"/>
      <c r="F82" s="6"/>
      <c r="G82" s="6">
        <v>0.042</v>
      </c>
      <c r="H82" s="6"/>
    </row>
    <row r="83" spans="1:8" ht="12.75">
      <c r="A83" s="55"/>
      <c r="B83" s="56"/>
      <c r="C83" s="54"/>
      <c r="D83" s="6" t="s">
        <v>546</v>
      </c>
      <c r="E83" s="6">
        <v>1</v>
      </c>
      <c r="F83" s="6">
        <v>0</v>
      </c>
      <c r="G83" s="1">
        <v>0.021</v>
      </c>
      <c r="H83" s="6"/>
    </row>
    <row r="84" spans="1:8" ht="12.75">
      <c r="A84" s="55"/>
      <c r="B84" s="56"/>
      <c r="C84" s="54"/>
      <c r="D84" s="6" t="s">
        <v>367</v>
      </c>
      <c r="E84" s="6">
        <v>1</v>
      </c>
      <c r="F84" s="6">
        <v>0</v>
      </c>
      <c r="G84" s="6">
        <v>0.078</v>
      </c>
      <c r="H84" s="6">
        <v>0.0143</v>
      </c>
    </row>
    <row r="85" spans="1:8" ht="12.75">
      <c r="A85" s="55"/>
      <c r="B85" s="56"/>
      <c r="C85" s="54"/>
      <c r="D85" s="6" t="s">
        <v>368</v>
      </c>
      <c r="E85" s="6">
        <v>1</v>
      </c>
      <c r="F85" s="6">
        <v>0</v>
      </c>
      <c r="G85" s="6">
        <v>73</v>
      </c>
      <c r="H85" s="6">
        <v>25.6</v>
      </c>
    </row>
    <row r="86" spans="1:8" ht="12.75">
      <c r="A86" s="55"/>
      <c r="B86" s="56"/>
      <c r="C86" s="54"/>
      <c r="D86" s="6" t="s">
        <v>369</v>
      </c>
      <c r="E86" s="6">
        <v>3</v>
      </c>
      <c r="F86" s="6">
        <v>0</v>
      </c>
      <c r="G86" s="6">
        <v>40.1</v>
      </c>
      <c r="H86" s="6">
        <v>14.64</v>
      </c>
    </row>
    <row r="87" spans="1:8" ht="12.75">
      <c r="A87" s="55" t="s">
        <v>34</v>
      </c>
      <c r="B87" s="56" t="s">
        <v>280</v>
      </c>
      <c r="C87" s="54">
        <v>59567</v>
      </c>
      <c r="D87" s="6" t="s">
        <v>374</v>
      </c>
      <c r="E87" s="6">
        <v>3</v>
      </c>
      <c r="F87" s="6" t="s">
        <v>371</v>
      </c>
      <c r="G87" s="6">
        <v>76</v>
      </c>
      <c r="H87" s="6">
        <v>11.2</v>
      </c>
    </row>
    <row r="88" spans="1:8" ht="12.75">
      <c r="A88" s="55"/>
      <c r="B88" s="56"/>
      <c r="C88" s="54"/>
      <c r="D88" s="6" t="s">
        <v>369</v>
      </c>
      <c r="E88" s="6">
        <v>1</v>
      </c>
      <c r="F88" s="6">
        <v>0</v>
      </c>
      <c r="G88" s="6">
        <v>36.6</v>
      </c>
      <c r="H88" s="6">
        <v>12.64</v>
      </c>
    </row>
    <row r="89" spans="1:8" ht="12.75">
      <c r="A89" s="55" t="s">
        <v>37</v>
      </c>
      <c r="B89" s="56" t="s">
        <v>337</v>
      </c>
      <c r="C89" s="54">
        <v>18191</v>
      </c>
      <c r="D89" s="6"/>
      <c r="E89" s="6"/>
      <c r="F89" s="6"/>
      <c r="G89" s="6"/>
      <c r="H89" s="6"/>
    </row>
    <row r="90" spans="1:8" ht="12.75">
      <c r="A90" s="55" t="s">
        <v>40</v>
      </c>
      <c r="B90" s="56" t="s">
        <v>338</v>
      </c>
      <c r="C90" s="54">
        <v>144053</v>
      </c>
      <c r="D90" s="6" t="s">
        <v>374</v>
      </c>
      <c r="E90" s="6">
        <v>1</v>
      </c>
      <c r="F90" s="6" t="s">
        <v>371</v>
      </c>
      <c r="G90" s="6">
        <v>108</v>
      </c>
      <c r="H90" s="6">
        <v>15.5</v>
      </c>
    </row>
    <row r="91" spans="1:8" ht="12.75">
      <c r="A91" s="55"/>
      <c r="B91" s="56"/>
      <c r="C91" s="54"/>
      <c r="D91" s="6" t="s">
        <v>369</v>
      </c>
      <c r="E91" s="6">
        <v>2</v>
      </c>
      <c r="F91" s="6">
        <v>0</v>
      </c>
      <c r="G91" s="6">
        <v>28.3</v>
      </c>
      <c r="H91" s="6">
        <v>10.66</v>
      </c>
    </row>
    <row r="92" spans="1:8" ht="12.75">
      <c r="A92" s="55" t="s">
        <v>339</v>
      </c>
      <c r="B92" s="56" t="s">
        <v>340</v>
      </c>
      <c r="C92" s="54">
        <v>15487</v>
      </c>
      <c r="D92" s="6"/>
      <c r="E92" s="6"/>
      <c r="F92" s="6"/>
      <c r="G92" s="6"/>
      <c r="H92" s="6"/>
    </row>
    <row r="93" spans="1:8" ht="12.75">
      <c r="A93" s="55" t="s">
        <v>341</v>
      </c>
      <c r="B93" s="56" t="s">
        <v>342</v>
      </c>
      <c r="C93" s="54">
        <v>43599</v>
      </c>
      <c r="D93" s="6"/>
      <c r="E93" s="6"/>
      <c r="F93" s="6"/>
      <c r="G93" s="6"/>
      <c r="H93" s="6"/>
    </row>
    <row r="94" spans="1:8" ht="12.75">
      <c r="A94" s="55" t="s">
        <v>343</v>
      </c>
      <c r="B94" s="56" t="s">
        <v>344</v>
      </c>
      <c r="C94" s="54">
        <v>54516</v>
      </c>
      <c r="D94" s="6"/>
      <c r="E94" s="6"/>
      <c r="F94" s="6"/>
      <c r="G94" s="6"/>
      <c r="H94" s="6"/>
    </row>
    <row r="95" spans="1:8" ht="12.75">
      <c r="A95" s="55" t="s">
        <v>188</v>
      </c>
      <c r="B95" s="56" t="s">
        <v>345</v>
      </c>
      <c r="C95" s="54">
        <v>58092</v>
      </c>
      <c r="D95" s="6"/>
      <c r="E95" s="6"/>
      <c r="F95" s="6"/>
      <c r="G95" s="6"/>
      <c r="H95" s="6"/>
    </row>
    <row r="96" spans="1:8" ht="12.75">
      <c r="A96" s="55" t="s">
        <v>346</v>
      </c>
      <c r="B96" s="56" t="s">
        <v>347</v>
      </c>
      <c r="C96" s="54">
        <v>18437</v>
      </c>
      <c r="D96" s="6"/>
      <c r="E96" s="6"/>
      <c r="F96" s="6"/>
      <c r="G96" s="6"/>
      <c r="H96" s="6"/>
    </row>
    <row r="97" spans="1:8" ht="12.75">
      <c r="A97" s="55" t="s">
        <v>42</v>
      </c>
      <c r="B97" s="56" t="s">
        <v>282</v>
      </c>
      <c r="C97" s="54">
        <v>167611</v>
      </c>
      <c r="D97" s="6" t="s">
        <v>374</v>
      </c>
      <c r="E97" s="6">
        <v>2</v>
      </c>
      <c r="F97" s="6" t="s">
        <v>371</v>
      </c>
      <c r="G97" s="6">
        <v>119</v>
      </c>
      <c r="H97" s="6">
        <v>19.6</v>
      </c>
    </row>
    <row r="98" spans="1:8" ht="12.75">
      <c r="A98" s="55"/>
      <c r="B98" s="56"/>
      <c r="C98" s="54"/>
      <c r="D98" s="1" t="s">
        <v>552</v>
      </c>
      <c r="E98" s="6">
        <v>1</v>
      </c>
      <c r="F98" s="6"/>
      <c r="G98" s="6">
        <v>0.149</v>
      </c>
      <c r="H98" s="6">
        <v>0.0037</v>
      </c>
    </row>
    <row r="99" spans="1:8" ht="12.75">
      <c r="A99" s="55"/>
      <c r="B99" s="56"/>
      <c r="C99" s="54"/>
      <c r="D99" s="1" t="s">
        <v>545</v>
      </c>
      <c r="E99" s="6"/>
      <c r="F99" s="6"/>
      <c r="G99" s="6">
        <v>0.107</v>
      </c>
      <c r="H99" s="6"/>
    </row>
    <row r="100" spans="1:8" ht="12.75">
      <c r="A100" s="55"/>
      <c r="B100" s="56"/>
      <c r="C100" s="54"/>
      <c r="D100" s="6" t="s">
        <v>546</v>
      </c>
      <c r="F100" s="6">
        <v>0</v>
      </c>
      <c r="G100" s="1">
        <v>0.027</v>
      </c>
      <c r="H100" s="6"/>
    </row>
    <row r="101" spans="1:8" ht="12.75">
      <c r="A101" s="55"/>
      <c r="B101" s="56"/>
      <c r="C101" s="54"/>
      <c r="D101" s="6" t="s">
        <v>368</v>
      </c>
      <c r="E101" s="6">
        <v>2</v>
      </c>
      <c r="F101" s="6">
        <v>0</v>
      </c>
      <c r="G101" s="6">
        <v>109</v>
      </c>
      <c r="H101" s="6">
        <v>25.7</v>
      </c>
    </row>
    <row r="102" spans="1:8" ht="12.75">
      <c r="A102" s="55"/>
      <c r="B102" s="56"/>
      <c r="C102" s="54"/>
      <c r="D102" s="6" t="s">
        <v>369</v>
      </c>
      <c r="E102" s="6">
        <v>1</v>
      </c>
      <c r="F102" s="6">
        <v>0</v>
      </c>
      <c r="G102" s="40">
        <v>32.6</v>
      </c>
      <c r="H102" s="49">
        <v>12.87</v>
      </c>
    </row>
    <row r="103" spans="1:8" ht="12.75">
      <c r="A103" s="55" t="s">
        <v>452</v>
      </c>
      <c r="B103" s="56" t="s">
        <v>348</v>
      </c>
      <c r="C103" s="54">
        <v>8868</v>
      </c>
      <c r="D103" s="6"/>
      <c r="E103" s="6"/>
      <c r="F103" s="6"/>
      <c r="G103" s="6"/>
      <c r="H103" s="6"/>
    </row>
    <row r="104" spans="1:8" ht="12.75">
      <c r="A104" s="55" t="s">
        <v>349</v>
      </c>
      <c r="B104" s="56" t="s">
        <v>350</v>
      </c>
      <c r="C104" s="54">
        <v>33899</v>
      </c>
      <c r="D104" s="6"/>
      <c r="E104" s="6"/>
      <c r="F104" s="6"/>
      <c r="G104" s="6"/>
      <c r="H104" s="6"/>
    </row>
    <row r="105" spans="1:8" ht="12.75">
      <c r="A105" s="55" t="s">
        <v>351</v>
      </c>
      <c r="B105" s="56" t="s">
        <v>352</v>
      </c>
      <c r="C105" s="54">
        <v>29361</v>
      </c>
      <c r="D105" s="6"/>
      <c r="E105" s="6"/>
      <c r="F105" s="6"/>
      <c r="G105" s="6"/>
      <c r="H105" s="6"/>
    </row>
    <row r="106" spans="1:8" ht="12.75">
      <c r="A106" s="55" t="s">
        <v>353</v>
      </c>
      <c r="B106" s="56" t="s">
        <v>354</v>
      </c>
      <c r="C106" s="54">
        <v>33172</v>
      </c>
      <c r="D106" s="6"/>
      <c r="E106" s="6"/>
      <c r="F106" s="6"/>
      <c r="G106" s="6"/>
      <c r="H106" s="6"/>
    </row>
    <row r="107" spans="1:8" ht="12.75">
      <c r="A107" s="55" t="s">
        <v>68</v>
      </c>
      <c r="B107" s="56" t="s">
        <v>355</v>
      </c>
      <c r="C107" s="54">
        <v>57494</v>
      </c>
      <c r="D107" s="1" t="s">
        <v>552</v>
      </c>
      <c r="E107" s="6">
        <v>1</v>
      </c>
      <c r="F107" s="6">
        <v>0</v>
      </c>
      <c r="G107" s="9">
        <v>0.03</v>
      </c>
      <c r="H107" s="6">
        <v>0.0019</v>
      </c>
    </row>
    <row r="108" spans="1:8" ht="12.75">
      <c r="A108" s="55"/>
      <c r="B108" s="56"/>
      <c r="C108" s="54"/>
      <c r="D108" s="1" t="s">
        <v>545</v>
      </c>
      <c r="E108" s="6"/>
      <c r="F108" s="6"/>
      <c r="G108" s="9">
        <v>0.02</v>
      </c>
      <c r="H108" s="6"/>
    </row>
    <row r="109" spans="1:8" ht="12.75">
      <c r="A109" s="55"/>
      <c r="B109" s="56"/>
      <c r="C109" s="54"/>
      <c r="D109" s="6" t="s">
        <v>546</v>
      </c>
      <c r="E109" s="6">
        <v>1</v>
      </c>
      <c r="F109" s="6">
        <v>0</v>
      </c>
      <c r="G109" s="4">
        <v>0.01</v>
      </c>
      <c r="H109" s="6"/>
    </row>
    <row r="110" spans="1:8" ht="12.75">
      <c r="A110" s="55"/>
      <c r="B110" s="56"/>
      <c r="C110" s="54"/>
      <c r="D110" s="6" t="s">
        <v>437</v>
      </c>
      <c r="E110" s="6">
        <v>1</v>
      </c>
      <c r="F110" s="6">
        <v>0</v>
      </c>
      <c r="G110" s="6">
        <v>0.086</v>
      </c>
      <c r="H110" s="6" t="s">
        <v>371</v>
      </c>
    </row>
    <row r="111" spans="1:8" ht="12.75">
      <c r="A111" s="55"/>
      <c r="B111" s="56"/>
      <c r="C111" s="54"/>
      <c r="D111" s="6" t="s">
        <v>438</v>
      </c>
      <c r="E111" s="6"/>
      <c r="F111" s="6">
        <v>0</v>
      </c>
      <c r="G111" s="6">
        <v>0.083</v>
      </c>
      <c r="H111" s="6"/>
    </row>
    <row r="112" spans="1:8" ht="12.75">
      <c r="A112" s="55"/>
      <c r="B112" s="56"/>
      <c r="C112" s="54"/>
      <c r="D112" s="6" t="s">
        <v>369</v>
      </c>
      <c r="E112" s="6">
        <v>2</v>
      </c>
      <c r="F112" s="6">
        <v>0</v>
      </c>
      <c r="G112" s="6">
        <v>51.9</v>
      </c>
      <c r="H112" s="6">
        <v>10.53</v>
      </c>
    </row>
    <row r="113" spans="1:8" ht="12.75">
      <c r="A113" s="55"/>
      <c r="B113" s="56"/>
      <c r="C113" s="54"/>
      <c r="D113" s="6" t="s">
        <v>170</v>
      </c>
      <c r="E113" s="6">
        <v>1</v>
      </c>
      <c r="F113" s="6" t="s">
        <v>371</v>
      </c>
      <c r="G113" s="6" t="s">
        <v>371</v>
      </c>
      <c r="H113" s="6">
        <v>4.58</v>
      </c>
    </row>
    <row r="114" spans="1:8" ht="12.75">
      <c r="A114" s="55" t="s">
        <v>356</v>
      </c>
      <c r="B114" s="56" t="s">
        <v>266</v>
      </c>
      <c r="C114" s="54">
        <v>84803</v>
      </c>
      <c r="D114" s="6" t="s">
        <v>374</v>
      </c>
      <c r="E114" s="6">
        <v>1</v>
      </c>
      <c r="F114" s="6" t="s">
        <v>371</v>
      </c>
      <c r="G114" s="6">
        <v>156</v>
      </c>
      <c r="H114" s="6">
        <v>26.3</v>
      </c>
    </row>
    <row r="115" spans="1:8" ht="12.75">
      <c r="A115" s="55"/>
      <c r="B115" s="56"/>
      <c r="C115" s="54"/>
      <c r="D115" s="1" t="s">
        <v>552</v>
      </c>
      <c r="E115" s="6">
        <v>1</v>
      </c>
      <c r="F115" s="6"/>
      <c r="G115" s="6">
        <v>0.056</v>
      </c>
      <c r="H115" s="6">
        <v>0.0017</v>
      </c>
    </row>
    <row r="116" spans="1:8" ht="12.75">
      <c r="A116" s="55"/>
      <c r="B116" s="56"/>
      <c r="C116" s="54"/>
      <c r="D116" s="1" t="s">
        <v>545</v>
      </c>
      <c r="E116" s="6"/>
      <c r="F116" s="6"/>
      <c r="G116" s="6">
        <v>0.035</v>
      </c>
      <c r="H116" s="6"/>
    </row>
    <row r="117" spans="1:8" ht="12.75">
      <c r="A117" s="55"/>
      <c r="B117" s="56"/>
      <c r="C117" s="54"/>
      <c r="D117" s="6" t="s">
        <v>546</v>
      </c>
      <c r="E117" s="6"/>
      <c r="F117" s="6">
        <v>0</v>
      </c>
      <c r="G117" s="6">
        <v>0.008</v>
      </c>
      <c r="H117" s="6"/>
    </row>
    <row r="118" spans="1:8" ht="12.75">
      <c r="A118" s="55"/>
      <c r="B118" s="56"/>
      <c r="C118" s="54"/>
      <c r="D118" s="6" t="s">
        <v>367</v>
      </c>
      <c r="E118" s="6">
        <v>1</v>
      </c>
      <c r="F118" s="6">
        <v>0</v>
      </c>
      <c r="G118" s="6">
        <v>0.054</v>
      </c>
      <c r="H118" s="6">
        <v>0.0044</v>
      </c>
    </row>
    <row r="119" spans="1:8" ht="12.75">
      <c r="A119" s="55"/>
      <c r="B119" s="56"/>
      <c r="C119" s="54"/>
      <c r="D119" s="6" t="s">
        <v>369</v>
      </c>
      <c r="E119" s="6">
        <v>1</v>
      </c>
      <c r="F119" s="6">
        <v>0</v>
      </c>
      <c r="G119" s="6">
        <v>29.5</v>
      </c>
      <c r="H119" s="6">
        <v>11.52</v>
      </c>
    </row>
    <row r="120" spans="1:8" ht="12.75">
      <c r="A120" s="55" t="s">
        <v>94</v>
      </c>
      <c r="B120" s="56" t="s">
        <v>357</v>
      </c>
      <c r="C120" s="54">
        <v>93894</v>
      </c>
      <c r="D120" s="6" t="s">
        <v>437</v>
      </c>
      <c r="E120" s="6">
        <v>1</v>
      </c>
      <c r="F120" s="6">
        <v>0</v>
      </c>
      <c r="G120" s="6">
        <v>0.097</v>
      </c>
      <c r="H120" s="6" t="s">
        <v>371</v>
      </c>
    </row>
    <row r="121" spans="1:8" ht="12.75">
      <c r="A121" s="55"/>
      <c r="B121" s="56"/>
      <c r="C121" s="54"/>
      <c r="D121" s="6" t="s">
        <v>438</v>
      </c>
      <c r="E121" s="6"/>
      <c r="F121" s="6">
        <v>0</v>
      </c>
      <c r="G121" s="9">
        <v>0.083</v>
      </c>
      <c r="H121" s="9"/>
    </row>
    <row r="122" spans="1:8" ht="12.75">
      <c r="A122" s="55"/>
      <c r="B122" s="56"/>
      <c r="C122" s="54"/>
      <c r="D122" s="6" t="s">
        <v>369</v>
      </c>
      <c r="E122" s="6">
        <v>1</v>
      </c>
      <c r="F122" s="6">
        <v>0</v>
      </c>
      <c r="G122" s="6">
        <v>29.5</v>
      </c>
      <c r="H122" s="6">
        <v>13.13</v>
      </c>
    </row>
    <row r="123" spans="1:8" ht="12.75">
      <c r="A123" s="55" t="s">
        <v>47</v>
      </c>
      <c r="B123" s="56" t="s">
        <v>284</v>
      </c>
      <c r="C123" s="54">
        <v>285720</v>
      </c>
      <c r="D123" s="6" t="s">
        <v>374</v>
      </c>
      <c r="E123" s="6">
        <v>5</v>
      </c>
      <c r="F123" s="6" t="s">
        <v>371</v>
      </c>
      <c r="G123" s="6">
        <v>139</v>
      </c>
      <c r="H123" s="40">
        <v>17</v>
      </c>
    </row>
    <row r="124" spans="1:8" ht="12.75">
      <c r="A124" s="55"/>
      <c r="B124" s="56"/>
      <c r="C124" s="54"/>
      <c r="D124" s="6" t="s">
        <v>551</v>
      </c>
      <c r="E124" s="6">
        <v>1</v>
      </c>
      <c r="F124" s="6">
        <v>0</v>
      </c>
      <c r="G124" s="6">
        <v>2.9</v>
      </c>
      <c r="H124" s="6" t="s">
        <v>371</v>
      </c>
    </row>
    <row r="125" spans="1:8" ht="12.75">
      <c r="A125" s="55"/>
      <c r="B125" s="56"/>
      <c r="C125" s="54"/>
      <c r="D125" s="6" t="s">
        <v>553</v>
      </c>
      <c r="E125" s="6"/>
      <c r="F125" s="6">
        <v>0</v>
      </c>
      <c r="G125" s="6">
        <v>2.5</v>
      </c>
      <c r="H125" s="6"/>
    </row>
    <row r="126" spans="1:8" ht="12.75">
      <c r="A126" s="55"/>
      <c r="B126" s="56"/>
      <c r="C126" s="54"/>
      <c r="D126" s="1" t="s">
        <v>552</v>
      </c>
      <c r="E126" s="6">
        <v>3</v>
      </c>
      <c r="F126" s="6"/>
      <c r="G126" s="9">
        <v>0.08</v>
      </c>
      <c r="H126" s="6">
        <v>0.0024</v>
      </c>
    </row>
    <row r="127" spans="1:8" ht="12.75">
      <c r="A127" s="55"/>
      <c r="B127" s="56"/>
      <c r="C127" s="54"/>
      <c r="D127" s="1" t="s">
        <v>545</v>
      </c>
      <c r="E127" s="6"/>
      <c r="F127" s="6"/>
      <c r="G127" s="6">
        <v>0.032</v>
      </c>
      <c r="H127" s="6"/>
    </row>
    <row r="128" spans="1:8" ht="12.75">
      <c r="A128" s="55"/>
      <c r="B128" s="56"/>
      <c r="C128" s="54"/>
      <c r="D128" s="6" t="s">
        <v>546</v>
      </c>
      <c r="F128" s="6">
        <v>0</v>
      </c>
      <c r="G128" s="4">
        <v>0.01</v>
      </c>
      <c r="H128" s="9"/>
    </row>
    <row r="129" spans="1:8" ht="12.75">
      <c r="A129" s="55"/>
      <c r="B129" s="56"/>
      <c r="C129" s="54"/>
      <c r="D129" s="6" t="s">
        <v>367</v>
      </c>
      <c r="E129" s="6">
        <v>2</v>
      </c>
      <c r="F129" s="6">
        <v>0</v>
      </c>
      <c r="G129" s="6">
        <v>0.065</v>
      </c>
      <c r="H129" s="6">
        <v>0.0078</v>
      </c>
    </row>
    <row r="130" spans="1:8" ht="12.75">
      <c r="A130" s="55"/>
      <c r="B130" s="56"/>
      <c r="C130" s="54"/>
      <c r="D130" s="6" t="s">
        <v>437</v>
      </c>
      <c r="E130" s="6">
        <v>3</v>
      </c>
      <c r="F130" s="6">
        <v>0</v>
      </c>
      <c r="G130" s="6">
        <v>0.101</v>
      </c>
      <c r="H130" s="6" t="s">
        <v>371</v>
      </c>
    </row>
    <row r="131" spans="1:8" ht="12.75">
      <c r="A131" s="55"/>
      <c r="B131" s="56"/>
      <c r="C131" s="54"/>
      <c r="D131" s="6" t="s">
        <v>438</v>
      </c>
      <c r="E131" s="6"/>
      <c r="F131" s="6">
        <v>2</v>
      </c>
      <c r="G131" s="6">
        <v>0.093</v>
      </c>
      <c r="H131" s="6"/>
    </row>
    <row r="132" spans="1:8" ht="12.75">
      <c r="A132" s="55"/>
      <c r="B132" s="56"/>
      <c r="C132" s="54"/>
      <c r="D132" s="6" t="s">
        <v>368</v>
      </c>
      <c r="E132" s="6">
        <v>5</v>
      </c>
      <c r="F132" s="6">
        <v>2</v>
      </c>
      <c r="G132" s="6">
        <v>213</v>
      </c>
      <c r="H132" s="6">
        <v>22.3</v>
      </c>
    </row>
    <row r="133" spans="1:8" ht="12.75">
      <c r="A133" s="55"/>
      <c r="B133" s="56"/>
      <c r="C133" s="54"/>
      <c r="D133" s="6" t="s">
        <v>369</v>
      </c>
      <c r="E133" s="6">
        <v>5</v>
      </c>
      <c r="F133" s="6">
        <v>0</v>
      </c>
      <c r="G133" s="40">
        <v>40.3</v>
      </c>
      <c r="H133" s="49">
        <v>14.17</v>
      </c>
    </row>
    <row r="134" spans="1:8" ht="12.75">
      <c r="A134" s="55"/>
      <c r="B134" s="56"/>
      <c r="C134" s="54"/>
      <c r="D134" s="6" t="s">
        <v>544</v>
      </c>
      <c r="E134" s="6">
        <v>1</v>
      </c>
      <c r="F134" s="6" t="s">
        <v>371</v>
      </c>
      <c r="G134" s="49">
        <v>6.93</v>
      </c>
      <c r="H134" s="9">
        <v>1.079</v>
      </c>
    </row>
    <row r="135" spans="1:8" ht="12.75">
      <c r="A135" s="55"/>
      <c r="B135" s="56"/>
      <c r="C135" s="54"/>
      <c r="D135" s="6" t="s">
        <v>170</v>
      </c>
      <c r="E135" s="6">
        <v>2</v>
      </c>
      <c r="F135" s="6" t="s">
        <v>371</v>
      </c>
      <c r="G135" s="6" t="s">
        <v>371</v>
      </c>
      <c r="H135" s="6">
        <v>4.69</v>
      </c>
    </row>
    <row r="136" spans="1:8" ht="12.75">
      <c r="A136" s="55" t="s">
        <v>358</v>
      </c>
      <c r="B136" s="56" t="s">
        <v>359</v>
      </c>
      <c r="C136" s="54">
        <v>16357</v>
      </c>
      <c r="D136" s="6"/>
      <c r="E136" s="6"/>
      <c r="F136" s="6"/>
      <c r="G136" s="6"/>
      <c r="H136" s="6"/>
    </row>
    <row r="137" spans="1:8" ht="12.75">
      <c r="A137" s="55" t="s">
        <v>50</v>
      </c>
      <c r="B137" s="56" t="s">
        <v>360</v>
      </c>
      <c r="C137" s="54">
        <v>226800</v>
      </c>
      <c r="D137" s="6" t="s">
        <v>374</v>
      </c>
      <c r="E137" s="6">
        <v>1</v>
      </c>
      <c r="F137" s="6" t="s">
        <v>371</v>
      </c>
      <c r="G137" s="6">
        <v>96</v>
      </c>
      <c r="H137" s="6">
        <v>14.6</v>
      </c>
    </row>
    <row r="138" spans="1:8" ht="12.75">
      <c r="A138" s="55"/>
      <c r="B138" s="56"/>
      <c r="C138" s="54"/>
      <c r="D138" s="6" t="s">
        <v>437</v>
      </c>
      <c r="E138" s="6">
        <v>1</v>
      </c>
      <c r="F138" s="6">
        <v>0</v>
      </c>
      <c r="G138" s="6">
        <v>0.115</v>
      </c>
      <c r="H138" s="6" t="s">
        <v>371</v>
      </c>
    </row>
    <row r="139" spans="1:8" ht="12.75">
      <c r="A139" s="55"/>
      <c r="B139" s="56"/>
      <c r="C139" s="54"/>
      <c r="D139" s="6" t="s">
        <v>438</v>
      </c>
      <c r="E139" s="6"/>
      <c r="F139" s="6">
        <v>3</v>
      </c>
      <c r="G139" s="6">
        <v>0.094</v>
      </c>
      <c r="H139" s="6"/>
    </row>
    <row r="140" spans="1:8" ht="12.75">
      <c r="A140" s="55"/>
      <c r="B140" s="56"/>
      <c r="C140" s="54"/>
      <c r="D140" s="6" t="s">
        <v>368</v>
      </c>
      <c r="E140" s="6">
        <v>1</v>
      </c>
      <c r="F140" s="6">
        <v>0</v>
      </c>
      <c r="G140" s="6">
        <v>39</v>
      </c>
      <c r="H140" s="6">
        <v>19.5</v>
      </c>
    </row>
    <row r="141" spans="1:8" ht="12.75">
      <c r="A141" s="55"/>
      <c r="B141" s="56"/>
      <c r="C141" s="54"/>
      <c r="D141" s="6" t="s">
        <v>369</v>
      </c>
      <c r="E141" s="6">
        <v>1</v>
      </c>
      <c r="F141" s="6">
        <v>0</v>
      </c>
      <c r="G141" s="6">
        <v>40.6</v>
      </c>
      <c r="H141" s="6">
        <v>13.56</v>
      </c>
    </row>
    <row r="142" spans="1:8" ht="12.75">
      <c r="A142" s="55" t="s">
        <v>361</v>
      </c>
      <c r="B142" s="56" t="s">
        <v>362</v>
      </c>
      <c r="C142" s="54">
        <v>102637</v>
      </c>
      <c r="D142" s="6" t="s">
        <v>374</v>
      </c>
      <c r="E142" s="6">
        <v>1</v>
      </c>
      <c r="F142" s="6" t="s">
        <v>371</v>
      </c>
      <c r="G142" s="6">
        <v>63</v>
      </c>
      <c r="H142" s="6">
        <v>11.6</v>
      </c>
    </row>
    <row r="143" spans="1:8" ht="12.75">
      <c r="A143" s="55" t="s">
        <v>97</v>
      </c>
      <c r="B143" s="56" t="s">
        <v>363</v>
      </c>
      <c r="C143" s="54">
        <v>30337</v>
      </c>
      <c r="D143" s="6" t="s">
        <v>437</v>
      </c>
      <c r="E143" s="6">
        <v>1</v>
      </c>
      <c r="F143" s="6">
        <v>0</v>
      </c>
      <c r="G143" s="6">
        <v>0.091</v>
      </c>
      <c r="H143" s="6" t="s">
        <v>371</v>
      </c>
    </row>
    <row r="144" spans="1:8" ht="12.75">
      <c r="A144" s="55"/>
      <c r="B144" s="56"/>
      <c r="C144" s="54"/>
      <c r="D144" s="6" t="s">
        <v>438</v>
      </c>
      <c r="E144" s="6"/>
      <c r="F144" s="6">
        <v>0</v>
      </c>
      <c r="G144" s="6">
        <v>0.084</v>
      </c>
      <c r="H144" s="6"/>
    </row>
    <row r="145" spans="1:8" ht="12.75">
      <c r="A145" s="55" t="s">
        <v>143</v>
      </c>
      <c r="B145" s="56" t="s">
        <v>364</v>
      </c>
      <c r="C145" s="54">
        <v>36815</v>
      </c>
      <c r="D145" s="6" t="s">
        <v>437</v>
      </c>
      <c r="E145" s="6">
        <v>1</v>
      </c>
      <c r="F145" s="6">
        <v>0</v>
      </c>
      <c r="G145" s="6">
        <v>0.082</v>
      </c>
      <c r="H145" s="6" t="s">
        <v>371</v>
      </c>
    </row>
    <row r="146" spans="1:8" ht="12.75">
      <c r="A146" s="55"/>
      <c r="B146" s="56"/>
      <c r="C146" s="54"/>
      <c r="D146" s="6" t="s">
        <v>438</v>
      </c>
      <c r="E146" s="6"/>
      <c r="F146" s="6">
        <v>0</v>
      </c>
      <c r="G146" s="6">
        <v>0.078</v>
      </c>
      <c r="H146" s="6"/>
    </row>
    <row r="147" spans="1:8" ht="12.75">
      <c r="A147" s="55" t="s">
        <v>54</v>
      </c>
      <c r="B147" s="56" t="s">
        <v>270</v>
      </c>
      <c r="C147" s="54">
        <v>131497</v>
      </c>
      <c r="D147" s="6" t="s">
        <v>374</v>
      </c>
      <c r="E147" s="6">
        <v>1</v>
      </c>
      <c r="F147" s="6" t="s">
        <v>371</v>
      </c>
      <c r="G147" s="6">
        <v>83</v>
      </c>
      <c r="H147" s="40">
        <v>14</v>
      </c>
    </row>
    <row r="148" spans="1:8" ht="12.75">
      <c r="A148" s="5"/>
      <c r="B148" s="5"/>
      <c r="C148" s="5"/>
      <c r="D148" s="6" t="s">
        <v>437</v>
      </c>
      <c r="E148" s="6">
        <v>1</v>
      </c>
      <c r="F148" s="6">
        <v>0</v>
      </c>
      <c r="G148" s="9">
        <v>0.094</v>
      </c>
      <c r="H148" s="9" t="s">
        <v>371</v>
      </c>
    </row>
    <row r="149" spans="1:8" ht="12.75">
      <c r="A149" s="5"/>
      <c r="B149" s="5"/>
      <c r="C149" s="5"/>
      <c r="D149" s="6" t="s">
        <v>438</v>
      </c>
      <c r="E149" s="6"/>
      <c r="F149" s="6">
        <v>0</v>
      </c>
      <c r="G149" s="6">
        <v>0.079</v>
      </c>
      <c r="H149" s="6"/>
    </row>
    <row r="150" spans="1:8" ht="12.75">
      <c r="A150" s="5"/>
      <c r="B150" s="5"/>
      <c r="C150" s="5"/>
      <c r="D150" s="6" t="s">
        <v>368</v>
      </c>
      <c r="E150" s="6">
        <v>1</v>
      </c>
      <c r="F150" s="6">
        <v>0</v>
      </c>
      <c r="G150" s="6">
        <v>58</v>
      </c>
      <c r="H150" s="6">
        <v>22.4</v>
      </c>
    </row>
    <row r="151" spans="1:8" ht="12.75">
      <c r="A151" s="5"/>
      <c r="B151" s="5"/>
      <c r="C151" s="5"/>
      <c r="D151" s="6"/>
      <c r="E151" s="6"/>
      <c r="F151" s="6"/>
      <c r="G151" s="6"/>
      <c r="H151" s="6"/>
    </row>
    <row r="152" spans="1:8" ht="12.75">
      <c r="A152" s="78" t="s">
        <v>372</v>
      </c>
      <c r="B152" s="6">
        <v>45</v>
      </c>
      <c r="C152" s="75">
        <f>SUM(C145:C147)</f>
        <v>168312</v>
      </c>
      <c r="D152" s="6" t="s">
        <v>374</v>
      </c>
      <c r="E152" s="6">
        <v>33</v>
      </c>
      <c r="F152" s="6" t="s">
        <v>371</v>
      </c>
      <c r="G152" s="6">
        <v>273</v>
      </c>
      <c r="H152" s="6">
        <v>16.3</v>
      </c>
    </row>
    <row r="153" spans="1:8" ht="12.75">
      <c r="A153" s="5"/>
      <c r="B153" s="5"/>
      <c r="C153" s="5"/>
      <c r="D153" s="6" t="s">
        <v>551</v>
      </c>
      <c r="E153" s="6">
        <v>4</v>
      </c>
      <c r="F153" s="6">
        <v>0</v>
      </c>
      <c r="G153" s="6">
        <v>4.6</v>
      </c>
      <c r="H153" s="6" t="s">
        <v>371</v>
      </c>
    </row>
    <row r="154" spans="1:8" ht="12.75">
      <c r="A154" s="5"/>
      <c r="B154" s="5"/>
      <c r="C154" s="5"/>
      <c r="D154" s="6" t="s">
        <v>553</v>
      </c>
      <c r="E154" s="6"/>
      <c r="F154" s="6">
        <v>0</v>
      </c>
      <c r="G154" s="6">
        <v>3.1</v>
      </c>
      <c r="H154" s="6"/>
    </row>
    <row r="155" spans="1:8" ht="12.75">
      <c r="A155" s="5"/>
      <c r="B155" s="5"/>
      <c r="C155" s="5"/>
      <c r="D155" s="1" t="s">
        <v>552</v>
      </c>
      <c r="E155" s="6">
        <v>11</v>
      </c>
      <c r="F155" s="6">
        <v>0</v>
      </c>
      <c r="G155" s="6">
        <v>0.149</v>
      </c>
      <c r="H155" s="6">
        <v>0.0023</v>
      </c>
    </row>
    <row r="156" spans="1:8" ht="12.75">
      <c r="A156" s="5"/>
      <c r="B156" s="5"/>
      <c r="C156" s="5"/>
      <c r="D156" s="1" t="s">
        <v>545</v>
      </c>
      <c r="E156" s="6"/>
      <c r="F156" s="6">
        <v>0</v>
      </c>
      <c r="G156" s="6">
        <v>0.107</v>
      </c>
      <c r="H156" s="6"/>
    </row>
    <row r="157" spans="1:8" ht="12.75">
      <c r="A157" s="5"/>
      <c r="B157" s="5"/>
      <c r="C157" s="5"/>
      <c r="D157" s="6" t="s">
        <v>546</v>
      </c>
      <c r="F157" s="6">
        <v>0</v>
      </c>
      <c r="G157" s="9">
        <v>0.027</v>
      </c>
      <c r="H157" s="9"/>
    </row>
    <row r="158" spans="1:8" ht="12.75">
      <c r="A158" s="5"/>
      <c r="B158" s="5"/>
      <c r="C158" s="5"/>
      <c r="D158" s="6" t="s">
        <v>367</v>
      </c>
      <c r="E158" s="6">
        <v>8</v>
      </c>
      <c r="F158" s="6">
        <v>0</v>
      </c>
      <c r="G158" s="9">
        <v>0.078</v>
      </c>
      <c r="H158" s="76">
        <v>0.007</v>
      </c>
    </row>
    <row r="159" spans="1:8" ht="12.75">
      <c r="A159" s="5"/>
      <c r="B159" s="5"/>
      <c r="C159" s="5"/>
      <c r="D159" s="6" t="s">
        <v>543</v>
      </c>
      <c r="E159" s="6">
        <v>1</v>
      </c>
      <c r="F159" s="6" t="s">
        <v>371</v>
      </c>
      <c r="G159" s="9">
        <v>0.013</v>
      </c>
      <c r="H159" s="76">
        <v>0.0004</v>
      </c>
    </row>
    <row r="160" spans="1:8" ht="12.75">
      <c r="A160" s="5"/>
      <c r="B160" s="5"/>
      <c r="C160" s="5"/>
      <c r="D160" s="6" t="s">
        <v>542</v>
      </c>
      <c r="E160" s="6">
        <v>1</v>
      </c>
      <c r="F160" s="6" t="s">
        <v>371</v>
      </c>
      <c r="G160" s="9">
        <v>0.031</v>
      </c>
      <c r="H160" s="76">
        <v>0.0028</v>
      </c>
    </row>
    <row r="161" spans="1:8" ht="12.75">
      <c r="A161" s="5"/>
      <c r="B161" s="5"/>
      <c r="C161" s="5"/>
      <c r="D161" s="6" t="s">
        <v>437</v>
      </c>
      <c r="E161" s="6">
        <v>22</v>
      </c>
      <c r="F161" s="6">
        <v>0</v>
      </c>
      <c r="G161" s="9">
        <v>0.115</v>
      </c>
      <c r="H161" s="9" t="s">
        <v>371</v>
      </c>
    </row>
    <row r="162" spans="1:8" ht="12.75">
      <c r="A162" s="5"/>
      <c r="B162" s="5"/>
      <c r="C162" s="5"/>
      <c r="D162" s="6" t="s">
        <v>438</v>
      </c>
      <c r="E162" s="6"/>
      <c r="F162" s="6">
        <v>11</v>
      </c>
      <c r="G162" s="9">
        <v>0.094</v>
      </c>
      <c r="H162" s="9"/>
    </row>
    <row r="163" spans="1:8" ht="12.75">
      <c r="A163" s="5"/>
      <c r="B163" s="5"/>
      <c r="C163" s="5"/>
      <c r="D163" s="6" t="s">
        <v>368</v>
      </c>
      <c r="E163" s="6">
        <v>19</v>
      </c>
      <c r="F163" s="6">
        <v>2</v>
      </c>
      <c r="G163" s="6">
        <v>213</v>
      </c>
      <c r="H163" s="6">
        <v>21.9</v>
      </c>
    </row>
    <row r="164" spans="1:8" ht="12.75">
      <c r="A164" s="5"/>
      <c r="B164" s="5"/>
      <c r="C164" s="5"/>
      <c r="D164" s="6" t="s">
        <v>369</v>
      </c>
      <c r="E164" s="6">
        <v>31</v>
      </c>
      <c r="F164" s="6">
        <v>0</v>
      </c>
      <c r="G164" s="40">
        <v>51.9</v>
      </c>
      <c r="H164" s="49">
        <v>12.55</v>
      </c>
    </row>
    <row r="165" spans="1:8" ht="12.75">
      <c r="A165" s="5"/>
      <c r="B165" s="5"/>
      <c r="C165" s="5"/>
      <c r="D165" s="6" t="s">
        <v>544</v>
      </c>
      <c r="E165" s="6">
        <v>1</v>
      </c>
      <c r="F165" s="6" t="s">
        <v>371</v>
      </c>
      <c r="G165" s="49">
        <v>6.93</v>
      </c>
      <c r="H165" s="9">
        <v>1.079</v>
      </c>
    </row>
    <row r="166" spans="1:8" ht="12.75">
      <c r="A166" s="5"/>
      <c r="B166" s="5"/>
      <c r="C166" s="5"/>
      <c r="D166" s="6" t="s">
        <v>170</v>
      </c>
      <c r="E166" s="6">
        <v>7</v>
      </c>
      <c r="F166" s="6" t="s">
        <v>371</v>
      </c>
      <c r="G166" s="6" t="s">
        <v>371</v>
      </c>
      <c r="H166" s="6">
        <v>4.69</v>
      </c>
    </row>
  </sheetData>
  <mergeCells count="3">
    <mergeCell ref="A3:C3"/>
    <mergeCell ref="E3:F3"/>
    <mergeCell ref="A1:H1"/>
  </mergeCells>
  <printOptions horizontalCentered="1"/>
  <pageMargins left="1.83" right="1.83" top="0.25" bottom="0.35" header="0" footer="0"/>
  <pageSetup horizontalDpi="600" verticalDpi="600" orientation="landscape" r:id="rId1"/>
  <headerFooter alignWithMargins="0">
    <oddFooter>&amp;C&amp;8For the year of 2003&amp;R&amp;8Page &amp;P of &amp;N</oddFooter>
  </headerFooter>
  <rowBreaks count="2" manualBreakCount="2">
    <brk id="122" max="7" man="1"/>
    <brk id="1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A12" sqref="A12:IV12"/>
    </sheetView>
  </sheetViews>
  <sheetFormatPr defaultColWidth="9.140625" defaultRowHeight="12.75"/>
  <cols>
    <col min="1" max="1" width="38.8515625" style="5" bestFit="1" customWidth="1"/>
    <col min="2" max="2" width="12.8515625" style="5" customWidth="1"/>
    <col min="3" max="3" width="15.00390625" style="5" customWidth="1"/>
    <col min="4" max="4" width="7.7109375" style="5" bestFit="1" customWidth="1"/>
    <col min="5" max="5" width="6.7109375" style="5" bestFit="1" customWidth="1"/>
    <col min="6" max="7" width="6.8515625" style="5" bestFit="1" customWidth="1"/>
    <col min="8" max="8" width="6.7109375" style="5" bestFit="1" customWidth="1"/>
    <col min="9" max="9" width="6.28125" style="5" bestFit="1" customWidth="1"/>
    <col min="10" max="10" width="10.28125" style="12" bestFit="1" customWidth="1"/>
    <col min="11" max="11" width="11.57421875" style="20" bestFit="1" customWidth="1"/>
    <col min="12" max="12" width="7.7109375" style="5" bestFit="1" customWidth="1"/>
    <col min="13" max="13" width="9.8515625" style="5" bestFit="1" customWidth="1"/>
    <col min="14" max="14" width="17.421875" style="5" bestFit="1" customWidth="1"/>
    <col min="15" max="15" width="28.57421875" style="5" bestFit="1" customWidth="1"/>
    <col min="16" max="16384" width="9.140625" style="5" customWidth="1"/>
  </cols>
  <sheetData>
    <row r="1" spans="1:15" ht="18.75">
      <c r="A1" s="99" t="s">
        <v>567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2.75">
      <c r="A2" s="90" t="s">
        <v>423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4.25">
      <c r="A3" s="90" t="s">
        <v>568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15" ht="12.75">
      <c r="A5" s="31"/>
      <c r="B5" s="31"/>
      <c r="C5" s="31"/>
      <c r="D5" s="27" t="s">
        <v>161</v>
      </c>
      <c r="E5" s="100" t="s">
        <v>55</v>
      </c>
      <c r="F5" s="94"/>
      <c r="G5" s="100"/>
      <c r="H5" s="100"/>
      <c r="I5" s="100" t="s">
        <v>156</v>
      </c>
      <c r="J5" s="100"/>
      <c r="K5" s="28" t="s">
        <v>253</v>
      </c>
      <c r="L5" s="28" t="s">
        <v>259</v>
      </c>
      <c r="M5" s="28" t="s">
        <v>257</v>
      </c>
      <c r="N5" s="28" t="s">
        <v>255</v>
      </c>
      <c r="O5" s="28" t="s">
        <v>262</v>
      </c>
    </row>
    <row r="6" spans="1:15" ht="12.75">
      <c r="A6" s="29" t="s">
        <v>56</v>
      </c>
      <c r="B6" s="29" t="s">
        <v>2</v>
      </c>
      <c r="C6" s="29" t="s">
        <v>1</v>
      </c>
      <c r="D6" s="27" t="s">
        <v>168</v>
      </c>
      <c r="E6" s="27" t="s">
        <v>157</v>
      </c>
      <c r="F6" s="27" t="s">
        <v>158</v>
      </c>
      <c r="G6" s="27" t="s">
        <v>159</v>
      </c>
      <c r="H6" s="27" t="s">
        <v>160</v>
      </c>
      <c r="I6" s="27" t="s">
        <v>133</v>
      </c>
      <c r="J6" s="38" t="s">
        <v>169</v>
      </c>
      <c r="K6" s="28" t="s">
        <v>254</v>
      </c>
      <c r="L6" s="28" t="s">
        <v>260</v>
      </c>
      <c r="M6" s="28" t="s">
        <v>258</v>
      </c>
      <c r="N6" s="28" t="s">
        <v>256</v>
      </c>
      <c r="O6" s="28" t="s">
        <v>263</v>
      </c>
    </row>
    <row r="7" spans="1:15" ht="12.75">
      <c r="A7" s="7" t="s">
        <v>8</v>
      </c>
      <c r="B7" s="19" t="s">
        <v>502</v>
      </c>
      <c r="C7" s="7"/>
      <c r="D7" s="69">
        <v>38.2</v>
      </c>
      <c r="E7" s="23">
        <v>69</v>
      </c>
      <c r="F7" s="23">
        <v>68</v>
      </c>
      <c r="G7" s="23">
        <v>66</v>
      </c>
      <c r="H7" s="23">
        <v>65</v>
      </c>
      <c r="I7" s="23">
        <v>60</v>
      </c>
      <c r="J7" s="72">
        <f>I7/60</f>
        <v>1</v>
      </c>
      <c r="K7" s="21" t="s">
        <v>216</v>
      </c>
      <c r="L7" s="23" t="s">
        <v>214</v>
      </c>
      <c r="M7" s="23" t="s">
        <v>215</v>
      </c>
      <c r="N7" s="21" t="s">
        <v>292</v>
      </c>
      <c r="O7" s="21" t="s">
        <v>402</v>
      </c>
    </row>
    <row r="8" spans="1:15" ht="12.75">
      <c r="A8" s="7" t="s">
        <v>11</v>
      </c>
      <c r="B8" s="19" t="s">
        <v>505</v>
      </c>
      <c r="C8" s="19" t="s">
        <v>505</v>
      </c>
      <c r="D8" s="69">
        <v>22.9</v>
      </c>
      <c r="E8" s="23">
        <v>91</v>
      </c>
      <c r="F8" s="23">
        <v>88</v>
      </c>
      <c r="G8" s="23">
        <v>51</v>
      </c>
      <c r="H8" s="23">
        <v>45</v>
      </c>
      <c r="I8" s="23">
        <v>58</v>
      </c>
      <c r="J8" s="72">
        <f>I8/60</f>
        <v>0.9666666666666667</v>
      </c>
      <c r="K8" s="21" t="s">
        <v>216</v>
      </c>
      <c r="L8" s="23" t="s">
        <v>214</v>
      </c>
      <c r="M8" s="23" t="s">
        <v>215</v>
      </c>
      <c r="N8" s="21" t="s">
        <v>293</v>
      </c>
      <c r="O8" s="21" t="s">
        <v>402</v>
      </c>
    </row>
    <row r="9" spans="1:15" ht="12.75">
      <c r="A9" s="7" t="s">
        <v>431</v>
      </c>
      <c r="B9" s="19" t="s">
        <v>507</v>
      </c>
      <c r="C9" s="19" t="s">
        <v>508</v>
      </c>
      <c r="D9" s="69">
        <v>32.3</v>
      </c>
      <c r="E9" s="23">
        <v>113</v>
      </c>
      <c r="F9" s="23">
        <v>90</v>
      </c>
      <c r="G9" s="23">
        <v>54</v>
      </c>
      <c r="H9" s="23">
        <v>53</v>
      </c>
      <c r="I9" s="23">
        <v>60</v>
      </c>
      <c r="J9" s="72">
        <f>I9/60</f>
        <v>1</v>
      </c>
      <c r="K9" s="21" t="s">
        <v>216</v>
      </c>
      <c r="L9" s="23" t="s">
        <v>294</v>
      </c>
      <c r="M9" s="23" t="s">
        <v>215</v>
      </c>
      <c r="N9" s="21" t="s">
        <v>293</v>
      </c>
      <c r="O9" s="21" t="s">
        <v>261</v>
      </c>
    </row>
    <row r="10" spans="1:15" ht="12.75">
      <c r="A10" s="7" t="s">
        <v>16</v>
      </c>
      <c r="B10" s="19" t="s">
        <v>507</v>
      </c>
      <c r="C10" s="7"/>
      <c r="D10" s="69">
        <v>19.7</v>
      </c>
      <c r="E10" s="23">
        <v>82</v>
      </c>
      <c r="F10" s="23">
        <v>70</v>
      </c>
      <c r="G10" s="23">
        <v>59</v>
      </c>
      <c r="H10" s="23">
        <v>42</v>
      </c>
      <c r="I10" s="23">
        <v>51</v>
      </c>
      <c r="J10" s="72">
        <f>I10/60</f>
        <v>0.85</v>
      </c>
      <c r="K10" s="21" t="s">
        <v>216</v>
      </c>
      <c r="L10" s="23" t="s">
        <v>294</v>
      </c>
      <c r="M10" s="23" t="s">
        <v>215</v>
      </c>
      <c r="N10" s="21" t="s">
        <v>295</v>
      </c>
      <c r="O10" s="21" t="s">
        <v>401</v>
      </c>
    </row>
    <row r="11" spans="1:15" ht="12.75">
      <c r="A11" s="7" t="s">
        <v>239</v>
      </c>
      <c r="B11" s="19" t="s">
        <v>507</v>
      </c>
      <c r="C11" s="19" t="s">
        <v>508</v>
      </c>
      <c r="D11" s="69">
        <v>27.5</v>
      </c>
      <c r="E11" s="23">
        <v>105</v>
      </c>
      <c r="F11" s="23">
        <v>67</v>
      </c>
      <c r="G11" s="23">
        <v>58</v>
      </c>
      <c r="H11" s="23">
        <v>50</v>
      </c>
      <c r="I11" s="23">
        <v>60</v>
      </c>
      <c r="J11" s="72">
        <f>I11/60</f>
        <v>1</v>
      </c>
      <c r="K11" s="21" t="s">
        <v>216</v>
      </c>
      <c r="L11" s="23" t="s">
        <v>294</v>
      </c>
      <c r="M11" s="23" t="s">
        <v>296</v>
      </c>
      <c r="N11" s="21" t="s">
        <v>293</v>
      </c>
      <c r="O11" s="21" t="s">
        <v>403</v>
      </c>
    </row>
    <row r="12" spans="1:15" ht="12.75">
      <c r="A12" s="7" t="s">
        <v>235</v>
      </c>
      <c r="B12" s="19" t="s">
        <v>513</v>
      </c>
      <c r="C12" s="19" t="s">
        <v>513</v>
      </c>
      <c r="D12" s="69">
        <v>32.3</v>
      </c>
      <c r="E12" s="23">
        <v>87</v>
      </c>
      <c r="F12" s="23">
        <v>74</v>
      </c>
      <c r="G12" s="23">
        <v>68</v>
      </c>
      <c r="H12" s="23">
        <v>63</v>
      </c>
      <c r="I12" s="23">
        <v>59</v>
      </c>
      <c r="J12" s="72">
        <f>I12/60</f>
        <v>0.9833333333333333</v>
      </c>
      <c r="K12" s="21" t="s">
        <v>216</v>
      </c>
      <c r="L12" s="23" t="s">
        <v>214</v>
      </c>
      <c r="M12" s="23" t="s">
        <v>215</v>
      </c>
      <c r="N12" s="21" t="s">
        <v>293</v>
      </c>
      <c r="O12" s="21" t="s">
        <v>402</v>
      </c>
    </row>
    <row r="13" spans="1:15" ht="12.75">
      <c r="A13" s="7" t="s">
        <v>24</v>
      </c>
      <c r="B13" s="19" t="s">
        <v>514</v>
      </c>
      <c r="C13" s="19" t="s">
        <v>514</v>
      </c>
      <c r="D13" s="69">
        <v>84.3</v>
      </c>
      <c r="E13" s="23">
        <v>273</v>
      </c>
      <c r="F13" s="23">
        <v>218</v>
      </c>
      <c r="G13" s="23">
        <v>200</v>
      </c>
      <c r="H13" s="23">
        <v>178</v>
      </c>
      <c r="I13" s="23">
        <v>56</v>
      </c>
      <c r="J13" s="72">
        <f aca="true" t="shared" si="0" ref="J13:J20">I13/60</f>
        <v>0.9333333333333333</v>
      </c>
      <c r="K13" s="21" t="s">
        <v>216</v>
      </c>
      <c r="L13" s="23" t="s">
        <v>294</v>
      </c>
      <c r="M13" s="23" t="s">
        <v>296</v>
      </c>
      <c r="N13" s="21" t="s">
        <v>292</v>
      </c>
      <c r="O13" s="21" t="s">
        <v>261</v>
      </c>
    </row>
    <row r="14" spans="1:15" ht="12.75">
      <c r="A14" s="7" t="s">
        <v>463</v>
      </c>
      <c r="B14" s="19" t="s">
        <v>514</v>
      </c>
      <c r="C14" s="19" t="s">
        <v>514</v>
      </c>
      <c r="D14" s="69">
        <v>24</v>
      </c>
      <c r="E14" s="23">
        <v>65</v>
      </c>
      <c r="F14" s="23">
        <v>50</v>
      </c>
      <c r="G14" s="23">
        <v>45</v>
      </c>
      <c r="H14" s="23">
        <v>42</v>
      </c>
      <c r="I14" s="23">
        <v>56</v>
      </c>
      <c r="J14" s="72">
        <f t="shared" si="0"/>
        <v>0.9333333333333333</v>
      </c>
      <c r="K14" s="21" t="s">
        <v>216</v>
      </c>
      <c r="L14" s="23" t="s">
        <v>214</v>
      </c>
      <c r="M14" s="23" t="s">
        <v>215</v>
      </c>
      <c r="N14" s="21" t="s">
        <v>293</v>
      </c>
      <c r="O14" s="21" t="s">
        <v>402</v>
      </c>
    </row>
    <row r="15" spans="1:15" ht="12.75">
      <c r="A15" s="7" t="s">
        <v>27</v>
      </c>
      <c r="B15" s="19" t="s">
        <v>514</v>
      </c>
      <c r="C15" s="19" t="s">
        <v>514</v>
      </c>
      <c r="D15" s="69">
        <v>38.9</v>
      </c>
      <c r="E15" s="23">
        <v>145</v>
      </c>
      <c r="F15" s="23">
        <v>90</v>
      </c>
      <c r="G15" s="23">
        <v>88</v>
      </c>
      <c r="H15" s="23">
        <v>83</v>
      </c>
      <c r="I15" s="23">
        <v>57</v>
      </c>
      <c r="J15" s="72">
        <f t="shared" si="0"/>
        <v>0.95</v>
      </c>
      <c r="K15" s="21" t="s">
        <v>216</v>
      </c>
      <c r="L15" s="23" t="s">
        <v>214</v>
      </c>
      <c r="M15" s="23" t="s">
        <v>296</v>
      </c>
      <c r="N15" s="21" t="s">
        <v>293</v>
      </c>
      <c r="O15" s="21" t="s">
        <v>261</v>
      </c>
    </row>
    <row r="16" spans="1:15" ht="12.75">
      <c r="A16" s="21" t="s">
        <v>411</v>
      </c>
      <c r="B16" s="19" t="s">
        <v>514</v>
      </c>
      <c r="C16" s="21" t="s">
        <v>514</v>
      </c>
      <c r="D16" s="69">
        <v>41.8</v>
      </c>
      <c r="E16" s="23">
        <v>116</v>
      </c>
      <c r="F16" s="23">
        <v>115</v>
      </c>
      <c r="G16" s="23">
        <v>106</v>
      </c>
      <c r="H16" s="23">
        <v>97</v>
      </c>
      <c r="I16" s="23">
        <v>58</v>
      </c>
      <c r="J16" s="72">
        <f t="shared" si="0"/>
        <v>0.9666666666666667</v>
      </c>
      <c r="K16" s="21" t="s">
        <v>216</v>
      </c>
      <c r="L16" s="23" t="s">
        <v>294</v>
      </c>
      <c r="M16" s="23" t="s">
        <v>296</v>
      </c>
      <c r="N16" s="21" t="s">
        <v>292</v>
      </c>
      <c r="O16" s="21" t="s">
        <v>261</v>
      </c>
    </row>
    <row r="17" spans="1:15" ht="12.75">
      <c r="A17" s="7" t="s">
        <v>30</v>
      </c>
      <c r="B17" s="19" t="s">
        <v>515</v>
      </c>
      <c r="C17" s="19" t="s">
        <v>515</v>
      </c>
      <c r="D17" s="69">
        <v>30.2</v>
      </c>
      <c r="E17" s="23">
        <v>119</v>
      </c>
      <c r="F17" s="23">
        <v>67</v>
      </c>
      <c r="G17" s="23">
        <v>59</v>
      </c>
      <c r="H17" s="23">
        <v>52</v>
      </c>
      <c r="I17" s="23">
        <v>53</v>
      </c>
      <c r="J17" s="72">
        <f t="shared" si="0"/>
        <v>0.8833333333333333</v>
      </c>
      <c r="K17" s="21" t="s">
        <v>216</v>
      </c>
      <c r="L17" s="23" t="s">
        <v>214</v>
      </c>
      <c r="M17" s="23" t="s">
        <v>215</v>
      </c>
      <c r="N17" s="21" t="s">
        <v>293</v>
      </c>
      <c r="O17" s="21" t="s">
        <v>402</v>
      </c>
    </row>
    <row r="18" spans="1:15" ht="12.75">
      <c r="A18" s="7" t="s">
        <v>32</v>
      </c>
      <c r="B18" s="19" t="s">
        <v>515</v>
      </c>
      <c r="C18" s="19" t="s">
        <v>462</v>
      </c>
      <c r="D18" s="69">
        <v>27.9</v>
      </c>
      <c r="E18" s="23">
        <v>105</v>
      </c>
      <c r="F18" s="23">
        <v>67</v>
      </c>
      <c r="G18" s="23">
        <v>64</v>
      </c>
      <c r="H18" s="23">
        <v>58</v>
      </c>
      <c r="I18" s="23">
        <v>56</v>
      </c>
      <c r="J18" s="72">
        <f t="shared" si="0"/>
        <v>0.9333333333333333</v>
      </c>
      <c r="K18" s="21" t="s">
        <v>216</v>
      </c>
      <c r="L18" s="23" t="s">
        <v>294</v>
      </c>
      <c r="M18" s="23" t="s">
        <v>215</v>
      </c>
      <c r="N18" s="21" t="s">
        <v>293</v>
      </c>
      <c r="O18" s="21" t="s">
        <v>403</v>
      </c>
    </row>
    <row r="19" spans="1:15" ht="12.75">
      <c r="A19" s="7" t="s">
        <v>35</v>
      </c>
      <c r="B19" s="19" t="s">
        <v>516</v>
      </c>
      <c r="C19" s="19" t="s">
        <v>516</v>
      </c>
      <c r="D19" s="69">
        <v>25.4</v>
      </c>
      <c r="E19" s="23">
        <v>76</v>
      </c>
      <c r="F19" s="23">
        <v>67</v>
      </c>
      <c r="G19" s="23">
        <v>53</v>
      </c>
      <c r="H19" s="23">
        <v>51</v>
      </c>
      <c r="I19" s="23">
        <v>56</v>
      </c>
      <c r="J19" s="72">
        <f t="shared" si="0"/>
        <v>0.9333333333333333</v>
      </c>
      <c r="K19" s="21" t="s">
        <v>216</v>
      </c>
      <c r="L19" s="23" t="s">
        <v>214</v>
      </c>
      <c r="M19" s="23" t="s">
        <v>215</v>
      </c>
      <c r="N19" s="21" t="s">
        <v>293</v>
      </c>
      <c r="O19" s="21" t="s">
        <v>402</v>
      </c>
    </row>
    <row r="20" spans="1:15" ht="12.75">
      <c r="A20" s="7" t="s">
        <v>165</v>
      </c>
      <c r="B20" s="19" t="s">
        <v>516</v>
      </c>
      <c r="C20" s="20"/>
      <c r="D20" s="69">
        <v>22.7</v>
      </c>
      <c r="E20" s="23">
        <v>60</v>
      </c>
      <c r="F20" s="23">
        <v>50</v>
      </c>
      <c r="G20" s="23">
        <v>48</v>
      </c>
      <c r="H20" s="23">
        <v>42</v>
      </c>
      <c r="I20" s="23">
        <v>56</v>
      </c>
      <c r="J20" s="72">
        <f t="shared" si="0"/>
        <v>0.9333333333333333</v>
      </c>
      <c r="K20" s="21" t="s">
        <v>216</v>
      </c>
      <c r="L20" s="23" t="s">
        <v>294</v>
      </c>
      <c r="M20" s="23" t="s">
        <v>296</v>
      </c>
      <c r="N20" s="21" t="s">
        <v>293</v>
      </c>
      <c r="O20" s="21" t="s">
        <v>403</v>
      </c>
    </row>
    <row r="21" spans="1:15" ht="12.75">
      <c r="A21" s="7" t="s">
        <v>39</v>
      </c>
      <c r="B21" s="19" t="s">
        <v>517</v>
      </c>
      <c r="C21" s="19" t="s">
        <v>458</v>
      </c>
      <c r="D21" s="69">
        <v>30.1</v>
      </c>
      <c r="E21" s="23">
        <v>108</v>
      </c>
      <c r="F21" s="23">
        <v>83</v>
      </c>
      <c r="G21" s="23">
        <v>57</v>
      </c>
      <c r="H21" s="23">
        <v>56</v>
      </c>
      <c r="I21" s="23">
        <v>60</v>
      </c>
      <c r="J21" s="72">
        <f>I21/60</f>
        <v>1</v>
      </c>
      <c r="K21" s="21" t="s">
        <v>216</v>
      </c>
      <c r="L21" s="23" t="s">
        <v>214</v>
      </c>
      <c r="M21" s="23" t="s">
        <v>215</v>
      </c>
      <c r="N21" s="21" t="s">
        <v>293</v>
      </c>
      <c r="O21" s="21" t="s">
        <v>402</v>
      </c>
    </row>
    <row r="22" spans="1:15" ht="12.75">
      <c r="A22" s="7" t="s">
        <v>237</v>
      </c>
      <c r="B22" s="19" t="s">
        <v>518</v>
      </c>
      <c r="C22" s="20"/>
      <c r="D22" s="69">
        <v>24.2</v>
      </c>
      <c r="E22" s="23">
        <v>112</v>
      </c>
      <c r="F22" s="23">
        <v>64</v>
      </c>
      <c r="G22" s="23">
        <v>46</v>
      </c>
      <c r="H22" s="23">
        <v>46</v>
      </c>
      <c r="I22" s="23">
        <v>57</v>
      </c>
      <c r="J22" s="72">
        <f>I22/60</f>
        <v>0.95</v>
      </c>
      <c r="K22" s="21" t="s">
        <v>202</v>
      </c>
      <c r="L22" s="23" t="s">
        <v>297</v>
      </c>
      <c r="M22" s="23" t="s">
        <v>296</v>
      </c>
      <c r="N22" s="21" t="s">
        <v>298</v>
      </c>
      <c r="O22" s="21" t="s">
        <v>403</v>
      </c>
    </row>
    <row r="23" spans="1:15" ht="12.75">
      <c r="A23" s="7" t="s">
        <v>44</v>
      </c>
      <c r="B23" s="19" t="s">
        <v>518</v>
      </c>
      <c r="C23" s="19" t="s">
        <v>519</v>
      </c>
      <c r="D23" s="69">
        <v>35.9</v>
      </c>
      <c r="E23" s="23">
        <v>119</v>
      </c>
      <c r="F23" s="23">
        <v>98</v>
      </c>
      <c r="G23" s="23">
        <v>93</v>
      </c>
      <c r="H23" s="23">
        <v>86</v>
      </c>
      <c r="I23" s="23">
        <v>58</v>
      </c>
      <c r="J23" s="72">
        <f>I23/60</f>
        <v>0.9666666666666667</v>
      </c>
      <c r="K23" s="21" t="s">
        <v>216</v>
      </c>
      <c r="L23" s="23" t="s">
        <v>214</v>
      </c>
      <c r="M23" s="23" t="s">
        <v>215</v>
      </c>
      <c r="N23" s="21" t="s">
        <v>293</v>
      </c>
      <c r="O23" s="21" t="s">
        <v>402</v>
      </c>
    </row>
    <row r="24" spans="1:15" ht="12.75">
      <c r="A24" s="21" t="s">
        <v>412</v>
      </c>
      <c r="B24" s="20" t="s">
        <v>460</v>
      </c>
      <c r="C24" s="21"/>
      <c r="D24" s="69">
        <v>25.7</v>
      </c>
      <c r="E24" s="23">
        <v>156</v>
      </c>
      <c r="F24" s="23">
        <v>109</v>
      </c>
      <c r="G24" s="23">
        <v>92</v>
      </c>
      <c r="H24" s="23">
        <v>71</v>
      </c>
      <c r="I24" s="23">
        <v>57</v>
      </c>
      <c r="J24" s="72">
        <f>I24/60</f>
        <v>0.95</v>
      </c>
      <c r="K24" s="21" t="s">
        <v>216</v>
      </c>
      <c r="L24" s="23" t="s">
        <v>297</v>
      </c>
      <c r="M24" s="23" t="s">
        <v>215</v>
      </c>
      <c r="N24" s="21" t="s">
        <v>293</v>
      </c>
      <c r="O24" s="55" t="s">
        <v>403</v>
      </c>
    </row>
    <row r="25" spans="1:15" ht="12.75">
      <c r="A25" s="7" t="s">
        <v>465</v>
      </c>
      <c r="B25" s="19" t="s">
        <v>523</v>
      </c>
      <c r="C25" s="19" t="s">
        <v>524</v>
      </c>
      <c r="D25" s="69">
        <v>31.9</v>
      </c>
      <c r="E25" s="23">
        <v>67</v>
      </c>
      <c r="F25" s="23">
        <v>59</v>
      </c>
      <c r="G25" s="23">
        <v>56</v>
      </c>
      <c r="H25" s="23">
        <v>52</v>
      </c>
      <c r="I25" s="23">
        <v>56</v>
      </c>
      <c r="J25" s="72">
        <f aca="true" t="shared" si="1" ref="J25:J31">I25/60</f>
        <v>0.9333333333333333</v>
      </c>
      <c r="K25" s="21" t="s">
        <v>216</v>
      </c>
      <c r="L25" s="23" t="s">
        <v>214</v>
      </c>
      <c r="M25" s="23" t="s">
        <v>215</v>
      </c>
      <c r="N25" s="21" t="s">
        <v>293</v>
      </c>
      <c r="O25" s="21" t="s">
        <v>402</v>
      </c>
    </row>
    <row r="26" spans="1:15" ht="12.75">
      <c r="A26" s="7" t="s">
        <v>163</v>
      </c>
      <c r="B26" s="19" t="s">
        <v>523</v>
      </c>
      <c r="C26" s="7"/>
      <c r="D26" s="69">
        <v>26</v>
      </c>
      <c r="E26" s="23">
        <v>139</v>
      </c>
      <c r="F26" s="23">
        <v>75</v>
      </c>
      <c r="G26" s="23">
        <v>54</v>
      </c>
      <c r="H26" s="23">
        <v>50</v>
      </c>
      <c r="I26" s="23">
        <v>60</v>
      </c>
      <c r="J26" s="72">
        <f t="shared" si="1"/>
        <v>1</v>
      </c>
      <c r="K26" s="21" t="s">
        <v>216</v>
      </c>
      <c r="L26" s="23" t="s">
        <v>299</v>
      </c>
      <c r="M26" s="23" t="s">
        <v>215</v>
      </c>
      <c r="N26" s="21" t="s">
        <v>293</v>
      </c>
      <c r="O26" s="21" t="s">
        <v>401</v>
      </c>
    </row>
    <row r="27" spans="1:15" ht="12.75">
      <c r="A27" s="5" t="s">
        <v>108</v>
      </c>
      <c r="B27" s="19" t="s">
        <v>523</v>
      </c>
      <c r="C27" s="19" t="s">
        <v>524</v>
      </c>
      <c r="D27" s="69">
        <v>36.4</v>
      </c>
      <c r="E27" s="23">
        <v>132</v>
      </c>
      <c r="F27" s="23">
        <v>114</v>
      </c>
      <c r="G27" s="23">
        <v>94</v>
      </c>
      <c r="H27" s="23">
        <v>88</v>
      </c>
      <c r="I27" s="23">
        <v>60</v>
      </c>
      <c r="J27" s="72">
        <f t="shared" si="1"/>
        <v>1</v>
      </c>
      <c r="K27" s="21" t="s">
        <v>216</v>
      </c>
      <c r="L27" s="23" t="s">
        <v>294</v>
      </c>
      <c r="M27" s="23" t="s">
        <v>215</v>
      </c>
      <c r="N27" s="21" t="s">
        <v>293</v>
      </c>
      <c r="O27" s="21" t="s">
        <v>402</v>
      </c>
    </row>
    <row r="28" spans="1:15" ht="12.75">
      <c r="A28" s="7" t="s">
        <v>184</v>
      </c>
      <c r="B28" s="19" t="s">
        <v>523</v>
      </c>
      <c r="C28" s="7"/>
      <c r="D28" s="69">
        <v>19.9</v>
      </c>
      <c r="E28" s="23">
        <v>100</v>
      </c>
      <c r="F28" s="23">
        <v>53</v>
      </c>
      <c r="G28" s="23">
        <v>50</v>
      </c>
      <c r="H28" s="23">
        <v>40</v>
      </c>
      <c r="I28" s="23">
        <v>57</v>
      </c>
      <c r="J28" s="72">
        <f t="shared" si="1"/>
        <v>0.95</v>
      </c>
      <c r="K28" s="21" t="s">
        <v>216</v>
      </c>
      <c r="L28" s="23" t="s">
        <v>299</v>
      </c>
      <c r="M28" s="23" t="s">
        <v>217</v>
      </c>
      <c r="N28" s="21" t="s">
        <v>292</v>
      </c>
      <c r="O28" s="21" t="s">
        <v>401</v>
      </c>
    </row>
    <row r="29" spans="1:15" ht="12.75">
      <c r="A29" s="7" t="s">
        <v>51</v>
      </c>
      <c r="B29" s="19" t="s">
        <v>525</v>
      </c>
      <c r="C29" s="19" t="s">
        <v>525</v>
      </c>
      <c r="D29" s="69">
        <v>30</v>
      </c>
      <c r="E29" s="23">
        <v>98</v>
      </c>
      <c r="F29" s="23">
        <v>64</v>
      </c>
      <c r="G29" s="23">
        <v>58</v>
      </c>
      <c r="H29" s="23">
        <v>57</v>
      </c>
      <c r="I29" s="23">
        <v>57</v>
      </c>
      <c r="J29" s="72">
        <f t="shared" si="1"/>
        <v>0.95</v>
      </c>
      <c r="K29" s="21" t="s">
        <v>216</v>
      </c>
      <c r="L29" s="23" t="s">
        <v>214</v>
      </c>
      <c r="M29" s="23" t="s">
        <v>215</v>
      </c>
      <c r="N29" s="21" t="s">
        <v>293</v>
      </c>
      <c r="O29" s="21" t="s">
        <v>402</v>
      </c>
    </row>
    <row r="30" spans="1:15" ht="12.75">
      <c r="A30" s="5" t="s">
        <v>417</v>
      </c>
      <c r="B30" s="19" t="s">
        <v>526</v>
      </c>
      <c r="C30" s="19" t="s">
        <v>526</v>
      </c>
      <c r="D30" s="69">
        <v>29.9</v>
      </c>
      <c r="E30" s="23">
        <v>63</v>
      </c>
      <c r="F30" s="23">
        <v>55</v>
      </c>
      <c r="G30" s="23">
        <v>54</v>
      </c>
      <c r="H30" s="23">
        <v>48</v>
      </c>
      <c r="I30" s="23">
        <v>60</v>
      </c>
      <c r="J30" s="72">
        <f t="shared" si="1"/>
        <v>1</v>
      </c>
      <c r="K30" s="21" t="s">
        <v>216</v>
      </c>
      <c r="L30" s="23" t="s">
        <v>214</v>
      </c>
      <c r="M30" s="23" t="s">
        <v>215</v>
      </c>
      <c r="N30" s="21" t="s">
        <v>293</v>
      </c>
      <c r="O30" s="21" t="s">
        <v>402</v>
      </c>
    </row>
    <row r="31" spans="1:15" ht="12.75">
      <c r="A31" s="7" t="s">
        <v>57</v>
      </c>
      <c r="B31" s="19" t="s">
        <v>529</v>
      </c>
      <c r="C31" s="19" t="s">
        <v>530</v>
      </c>
      <c r="D31" s="69">
        <v>38.7</v>
      </c>
      <c r="E31" s="23">
        <v>83</v>
      </c>
      <c r="F31" s="23">
        <v>74</v>
      </c>
      <c r="G31" s="23">
        <v>72</v>
      </c>
      <c r="H31" s="23">
        <v>64</v>
      </c>
      <c r="I31" s="23">
        <v>55</v>
      </c>
      <c r="J31" s="72">
        <f t="shared" si="1"/>
        <v>0.9166666666666666</v>
      </c>
      <c r="K31" s="21" t="s">
        <v>216</v>
      </c>
      <c r="L31" s="23" t="s">
        <v>214</v>
      </c>
      <c r="M31" s="23" t="s">
        <v>215</v>
      </c>
      <c r="N31" s="21" t="s">
        <v>293</v>
      </c>
      <c r="O31" s="21" t="s">
        <v>216</v>
      </c>
    </row>
    <row r="32" spans="1:15" ht="12.75">
      <c r="A32" s="7"/>
      <c r="B32" s="7"/>
      <c r="C32" s="7"/>
      <c r="D32" s="6"/>
      <c r="I32" s="6"/>
      <c r="J32" s="72"/>
      <c r="K32" s="21"/>
      <c r="L32" s="23"/>
      <c r="M32" s="23"/>
      <c r="N32" s="21"/>
      <c r="O32" s="21"/>
    </row>
    <row r="33" spans="1:10" ht="12.75">
      <c r="A33" s="5" t="s">
        <v>211</v>
      </c>
      <c r="D33" s="40">
        <f>AVERAGE(D7:D31)</f>
        <v>31.872</v>
      </c>
      <c r="E33" s="12"/>
      <c r="F33" s="12"/>
      <c r="G33" s="12"/>
      <c r="H33" s="12"/>
      <c r="I33" s="12">
        <f>AVERAGE(I7:I31)</f>
        <v>57.32</v>
      </c>
      <c r="J33" s="73">
        <f>SUM(I7:I31)/1705</f>
        <v>0.8404692082111437</v>
      </c>
    </row>
    <row r="34" spans="1:10" ht="12.75">
      <c r="A34" s="5" t="s">
        <v>212</v>
      </c>
      <c r="D34" s="12"/>
      <c r="E34" s="6">
        <v>273</v>
      </c>
      <c r="F34" s="6">
        <v>218</v>
      </c>
      <c r="G34" s="6">
        <v>200</v>
      </c>
      <c r="H34" s="6">
        <v>178</v>
      </c>
      <c r="I34" s="12"/>
      <c r="J34" s="73"/>
    </row>
    <row r="37" spans="1:14" ht="12.75">
      <c r="A37" s="28" t="s">
        <v>227</v>
      </c>
      <c r="B37" s="28"/>
      <c r="C37" s="28"/>
      <c r="D37" s="95" t="s">
        <v>228</v>
      </c>
      <c r="E37" s="95"/>
      <c r="F37" s="95"/>
      <c r="G37" s="95"/>
      <c r="H37" s="95"/>
      <c r="I37" s="95" t="s">
        <v>229</v>
      </c>
      <c r="J37" s="95"/>
      <c r="K37" s="95"/>
      <c r="L37" s="95"/>
      <c r="M37" s="95" t="s">
        <v>230</v>
      </c>
      <c r="N37" s="95"/>
    </row>
    <row r="38" spans="1:14" ht="12.75">
      <c r="A38" s="23" t="s">
        <v>270</v>
      </c>
      <c r="B38" s="23"/>
      <c r="C38" s="23"/>
      <c r="D38" s="91" t="s">
        <v>271</v>
      </c>
      <c r="E38" s="91"/>
      <c r="F38" s="91"/>
      <c r="G38" s="91"/>
      <c r="H38" s="91"/>
      <c r="I38" s="91" t="s">
        <v>272</v>
      </c>
      <c r="J38" s="91"/>
      <c r="K38" s="91"/>
      <c r="L38" s="91"/>
      <c r="M38" s="91" t="s">
        <v>269</v>
      </c>
      <c r="N38" s="91"/>
    </row>
    <row r="39" spans="1:14" s="6" customFormat="1" ht="12.75">
      <c r="A39" s="6" t="s">
        <v>273</v>
      </c>
      <c r="D39" s="101" t="s">
        <v>533</v>
      </c>
      <c r="E39" s="101"/>
      <c r="F39" s="101"/>
      <c r="G39" s="101"/>
      <c r="H39" s="101"/>
      <c r="I39" s="101" t="s">
        <v>272</v>
      </c>
      <c r="J39" s="101"/>
      <c r="K39" s="101"/>
      <c r="L39" s="101"/>
      <c r="M39" s="101" t="s">
        <v>269</v>
      </c>
      <c r="N39" s="101"/>
    </row>
    <row r="41" spans="1:10" ht="12.75">
      <c r="A41" s="7" t="s">
        <v>466</v>
      </c>
      <c r="B41" s="7"/>
      <c r="C41" s="7"/>
      <c r="D41" s="12">
        <f>COUNTA(A7:A31)</f>
        <v>25</v>
      </c>
      <c r="E41" s="12"/>
      <c r="F41" s="12"/>
      <c r="G41" s="12"/>
      <c r="H41" s="12"/>
      <c r="I41" s="12"/>
      <c r="J41" s="73"/>
    </row>
  </sheetData>
  <mergeCells count="14">
    <mergeCell ref="D39:H39"/>
    <mergeCell ref="I39:L39"/>
    <mergeCell ref="M39:N39"/>
    <mergeCell ref="D38:H38"/>
    <mergeCell ref="I38:L38"/>
    <mergeCell ref="M38:N38"/>
    <mergeCell ref="M37:N37"/>
    <mergeCell ref="A1:O1"/>
    <mergeCell ref="A3:O3"/>
    <mergeCell ref="A2:O2"/>
    <mergeCell ref="E5:H5"/>
    <mergeCell ref="I5:J5"/>
    <mergeCell ref="D37:H37"/>
    <mergeCell ref="I37:L37"/>
  </mergeCells>
  <printOptions horizontalCentered="1"/>
  <pageMargins left="0.1" right="0.1" top="0.25" bottom="0.5" header="0" footer="0"/>
  <pageSetup fitToHeight="1" fitToWidth="1" horizontalDpi="600" verticalDpi="600" orientation="landscape" scale="83" r:id="rId1"/>
  <headerFooter alignWithMargins="0">
    <oddFooter>&amp;C&amp;8For the year of 2003&amp;R&amp;8Page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6.7109375" style="5" bestFit="1" customWidth="1"/>
    <col min="2" max="2" width="12.00390625" style="5" customWidth="1"/>
    <col min="3" max="3" width="15.28125" style="5" customWidth="1"/>
    <col min="4" max="8" width="6.7109375" style="5" customWidth="1"/>
    <col min="9" max="9" width="12.421875" style="5" bestFit="1" customWidth="1"/>
    <col min="10" max="10" width="9.7109375" style="5" bestFit="1" customWidth="1"/>
    <col min="11" max="11" width="7.00390625" style="5" bestFit="1" customWidth="1"/>
    <col min="12" max="12" width="9.7109375" style="5" bestFit="1" customWidth="1"/>
    <col min="13" max="13" width="7.8515625" style="5" bestFit="1" customWidth="1"/>
    <col min="14" max="14" width="7.421875" style="5" bestFit="1" customWidth="1"/>
    <col min="15" max="15" width="9.7109375" style="5" bestFit="1" customWidth="1"/>
    <col min="16" max="16" width="17.421875" style="5" bestFit="1" customWidth="1"/>
    <col min="17" max="17" width="27.28125" style="5" bestFit="1" customWidth="1"/>
    <col min="18" max="16384" width="9.140625" style="5" customWidth="1"/>
  </cols>
  <sheetData>
    <row r="1" spans="1:17" ht="18.75">
      <c r="A1" s="89" t="s">
        <v>569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429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4.25">
      <c r="A3" s="90" t="s">
        <v>570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5" ht="12.75">
      <c r="D5" s="36" t="s">
        <v>102</v>
      </c>
    </row>
    <row r="6" spans="4:17" ht="12.75">
      <c r="D6" s="36" t="s">
        <v>103</v>
      </c>
      <c r="E6" s="92" t="s">
        <v>225</v>
      </c>
      <c r="F6" s="92"/>
      <c r="G6" s="92"/>
      <c r="H6" s="92"/>
      <c r="I6" s="36" t="s">
        <v>224</v>
      </c>
      <c r="J6" s="92" t="s">
        <v>156</v>
      </c>
      <c r="K6" s="92"/>
      <c r="L6" s="92"/>
      <c r="M6" s="28" t="s">
        <v>253</v>
      </c>
      <c r="N6" s="28" t="s">
        <v>259</v>
      </c>
      <c r="O6" s="28" t="s">
        <v>257</v>
      </c>
      <c r="P6" s="28" t="s">
        <v>255</v>
      </c>
      <c r="Q6" s="28" t="s">
        <v>262</v>
      </c>
    </row>
    <row r="7" spans="1:17" ht="12.75">
      <c r="A7" s="37" t="s">
        <v>56</v>
      </c>
      <c r="B7" s="29" t="s">
        <v>2</v>
      </c>
      <c r="C7" s="29" t="s">
        <v>1</v>
      </c>
      <c r="D7" s="36" t="s">
        <v>5</v>
      </c>
      <c r="E7" s="36" t="s">
        <v>3</v>
      </c>
      <c r="F7" s="36" t="s">
        <v>4</v>
      </c>
      <c r="G7" s="36" t="s">
        <v>221</v>
      </c>
      <c r="H7" s="36" t="s">
        <v>222</v>
      </c>
      <c r="I7" s="26" t="s">
        <v>223</v>
      </c>
      <c r="J7" s="36" t="s">
        <v>146</v>
      </c>
      <c r="K7" s="36" t="s">
        <v>133</v>
      </c>
      <c r="L7" s="38" t="s">
        <v>169</v>
      </c>
      <c r="M7" s="28" t="s">
        <v>254</v>
      </c>
      <c r="N7" s="28" t="s">
        <v>260</v>
      </c>
      <c r="O7" s="28" t="s">
        <v>258</v>
      </c>
      <c r="P7" s="28" t="s">
        <v>256</v>
      </c>
      <c r="Q7" s="28" t="s">
        <v>263</v>
      </c>
    </row>
    <row r="8" spans="1:17" ht="12.75">
      <c r="A8" s="7" t="s">
        <v>70</v>
      </c>
      <c r="B8" s="19" t="s">
        <v>502</v>
      </c>
      <c r="C8" s="7"/>
      <c r="D8" s="69">
        <v>17.6</v>
      </c>
      <c r="E8" s="23">
        <v>36</v>
      </c>
      <c r="F8" s="23">
        <v>33</v>
      </c>
      <c r="G8" s="23">
        <v>32</v>
      </c>
      <c r="H8" s="23">
        <v>31</v>
      </c>
      <c r="I8" s="23">
        <v>36</v>
      </c>
      <c r="J8" s="6">
        <v>0</v>
      </c>
      <c r="K8" s="6">
        <v>51</v>
      </c>
      <c r="L8" s="10">
        <v>0.84</v>
      </c>
      <c r="M8" s="21" t="s">
        <v>213</v>
      </c>
      <c r="N8" s="23" t="s">
        <v>294</v>
      </c>
      <c r="O8" s="23" t="s">
        <v>215</v>
      </c>
      <c r="P8" s="21" t="s">
        <v>293</v>
      </c>
      <c r="Q8" s="21" t="s">
        <v>216</v>
      </c>
    </row>
    <row r="9" spans="1:17" ht="12.75">
      <c r="A9" s="7" t="s">
        <v>126</v>
      </c>
      <c r="B9" s="19" t="s">
        <v>504</v>
      </c>
      <c r="C9" s="7"/>
      <c r="D9" s="69">
        <v>17</v>
      </c>
      <c r="E9" s="23">
        <v>36</v>
      </c>
      <c r="F9" s="23">
        <v>33</v>
      </c>
      <c r="G9" s="23">
        <v>31</v>
      </c>
      <c r="H9" s="23">
        <v>28</v>
      </c>
      <c r="I9" s="23">
        <v>36</v>
      </c>
      <c r="J9" s="6">
        <v>0</v>
      </c>
      <c r="K9" s="6">
        <v>52</v>
      </c>
      <c r="L9" s="10">
        <v>0.85</v>
      </c>
      <c r="M9" s="21" t="s">
        <v>213</v>
      </c>
      <c r="N9" s="23" t="s">
        <v>294</v>
      </c>
      <c r="O9" s="23" t="s">
        <v>215</v>
      </c>
      <c r="P9" s="21" t="s">
        <v>293</v>
      </c>
      <c r="Q9" s="21" t="s">
        <v>401</v>
      </c>
    </row>
    <row r="10" spans="1:17" ht="12.75">
      <c r="A10" s="7" t="s">
        <v>246</v>
      </c>
      <c r="B10" s="19" t="s">
        <v>507</v>
      </c>
      <c r="C10" s="19" t="s">
        <v>508</v>
      </c>
      <c r="D10" s="69">
        <v>19.4</v>
      </c>
      <c r="E10" s="23">
        <v>50</v>
      </c>
      <c r="F10" s="23">
        <v>43</v>
      </c>
      <c r="G10" s="23">
        <v>39</v>
      </c>
      <c r="H10" s="23">
        <v>38</v>
      </c>
      <c r="I10" s="23">
        <v>38</v>
      </c>
      <c r="J10" s="6">
        <v>0</v>
      </c>
      <c r="K10" s="6">
        <v>311</v>
      </c>
      <c r="L10" s="10">
        <v>0.85</v>
      </c>
      <c r="M10" s="21" t="s">
        <v>300</v>
      </c>
      <c r="N10" s="23" t="s">
        <v>294</v>
      </c>
      <c r="O10" s="23" t="s">
        <v>215</v>
      </c>
      <c r="P10" s="21" t="s">
        <v>293</v>
      </c>
      <c r="Q10" s="21" t="s">
        <v>261</v>
      </c>
    </row>
    <row r="11" spans="1:17" ht="12.75">
      <c r="A11" s="7" t="s">
        <v>16</v>
      </c>
      <c r="B11" s="19" t="s">
        <v>507</v>
      </c>
      <c r="C11" s="7"/>
      <c r="D11" s="69">
        <v>14.7</v>
      </c>
      <c r="E11" s="23">
        <v>32</v>
      </c>
      <c r="F11" s="23">
        <v>32</v>
      </c>
      <c r="G11" s="23">
        <v>26</v>
      </c>
      <c r="H11" s="23">
        <v>24</v>
      </c>
      <c r="I11" s="23">
        <v>32</v>
      </c>
      <c r="J11" s="6">
        <v>0</v>
      </c>
      <c r="K11" s="6">
        <v>54</v>
      </c>
      <c r="L11" s="10">
        <v>0.89</v>
      </c>
      <c r="M11" s="21" t="s">
        <v>213</v>
      </c>
      <c r="N11" s="23" t="s">
        <v>294</v>
      </c>
      <c r="O11" s="23" t="s">
        <v>215</v>
      </c>
      <c r="P11" s="21" t="s">
        <v>295</v>
      </c>
      <c r="Q11" s="21" t="s">
        <v>401</v>
      </c>
    </row>
    <row r="12" spans="1:17" ht="12.75">
      <c r="A12" s="7" t="s">
        <v>239</v>
      </c>
      <c r="B12" s="19" t="s">
        <v>507</v>
      </c>
      <c r="C12" s="19" t="s">
        <v>508</v>
      </c>
      <c r="D12" s="69">
        <v>18.6</v>
      </c>
      <c r="E12" s="23">
        <v>33</v>
      </c>
      <c r="F12" s="23">
        <v>30</v>
      </c>
      <c r="G12" s="23">
        <v>29</v>
      </c>
      <c r="H12" s="23">
        <v>27</v>
      </c>
      <c r="I12" s="23">
        <v>33</v>
      </c>
      <c r="J12" s="6">
        <v>0</v>
      </c>
      <c r="K12" s="6">
        <v>57</v>
      </c>
      <c r="L12" s="10">
        <v>0.93</v>
      </c>
      <c r="M12" s="21" t="s">
        <v>213</v>
      </c>
      <c r="N12" s="23" t="s">
        <v>294</v>
      </c>
      <c r="O12" s="23" t="s">
        <v>296</v>
      </c>
      <c r="P12" s="21" t="s">
        <v>293</v>
      </c>
      <c r="Q12" s="21" t="s">
        <v>261</v>
      </c>
    </row>
    <row r="13" spans="1:17" ht="12.75">
      <c r="A13" s="7" t="s">
        <v>187</v>
      </c>
      <c r="B13" s="19" t="s">
        <v>456</v>
      </c>
      <c r="C13" s="7"/>
      <c r="D13" s="69">
        <v>20.6</v>
      </c>
      <c r="E13" s="23">
        <v>42</v>
      </c>
      <c r="F13" s="23">
        <v>40</v>
      </c>
      <c r="G13" s="23">
        <v>32</v>
      </c>
      <c r="H13" s="23">
        <v>23</v>
      </c>
      <c r="I13" s="23">
        <v>42</v>
      </c>
      <c r="J13" s="6">
        <v>0</v>
      </c>
      <c r="K13" s="6">
        <v>22</v>
      </c>
      <c r="L13" s="10">
        <v>0.71</v>
      </c>
      <c r="M13" s="21" t="s">
        <v>216</v>
      </c>
      <c r="N13" s="23" t="s">
        <v>301</v>
      </c>
      <c r="O13" s="23" t="s">
        <v>215</v>
      </c>
      <c r="P13" s="21" t="s">
        <v>295</v>
      </c>
      <c r="Q13" s="21" t="s">
        <v>216</v>
      </c>
    </row>
    <row r="14" spans="1:17" ht="12.75">
      <c r="A14" s="7" t="s">
        <v>247</v>
      </c>
      <c r="B14" s="19" t="s">
        <v>514</v>
      </c>
      <c r="C14" s="19" t="s">
        <v>514</v>
      </c>
      <c r="D14" s="69">
        <v>33.1</v>
      </c>
      <c r="E14" s="23">
        <v>83</v>
      </c>
      <c r="F14" s="23">
        <v>79</v>
      </c>
      <c r="G14" s="23">
        <v>78</v>
      </c>
      <c r="H14" s="23">
        <v>75</v>
      </c>
      <c r="I14" s="23">
        <v>78</v>
      </c>
      <c r="J14" s="6">
        <v>0</v>
      </c>
      <c r="K14" s="6">
        <v>266</v>
      </c>
      <c r="L14" s="10">
        <v>0.76</v>
      </c>
      <c r="M14" s="21" t="s">
        <v>213</v>
      </c>
      <c r="N14" s="23" t="s">
        <v>294</v>
      </c>
      <c r="O14" s="23" t="s">
        <v>296</v>
      </c>
      <c r="P14" s="21" t="s">
        <v>292</v>
      </c>
      <c r="Q14" s="21" t="s">
        <v>261</v>
      </c>
    </row>
    <row r="15" spans="1:17" ht="12.75">
      <c r="A15" s="7" t="s">
        <v>27</v>
      </c>
      <c r="B15" s="19" t="s">
        <v>514</v>
      </c>
      <c r="C15" s="19" t="s">
        <v>514</v>
      </c>
      <c r="D15" s="69">
        <v>21.2</v>
      </c>
      <c r="E15" s="23">
        <v>48</v>
      </c>
      <c r="F15" s="23">
        <v>44</v>
      </c>
      <c r="G15" s="23">
        <v>38</v>
      </c>
      <c r="H15" s="23">
        <v>37</v>
      </c>
      <c r="I15" s="23">
        <v>48</v>
      </c>
      <c r="J15" s="6">
        <v>0</v>
      </c>
      <c r="K15" s="6">
        <v>55</v>
      </c>
      <c r="L15" s="10">
        <v>0.9</v>
      </c>
      <c r="M15" s="21" t="s">
        <v>216</v>
      </c>
      <c r="N15" s="23" t="s">
        <v>214</v>
      </c>
      <c r="O15" s="23" t="s">
        <v>296</v>
      </c>
      <c r="P15" s="21" t="s">
        <v>293</v>
      </c>
      <c r="Q15" s="21" t="s">
        <v>261</v>
      </c>
    </row>
    <row r="16" spans="1:17" ht="12.75">
      <c r="A16" s="21" t="s">
        <v>411</v>
      </c>
      <c r="B16" s="19" t="s">
        <v>514</v>
      </c>
      <c r="C16" s="21" t="s">
        <v>514</v>
      </c>
      <c r="D16" s="69">
        <v>24.9</v>
      </c>
      <c r="E16" s="23">
        <v>56</v>
      </c>
      <c r="F16" s="23">
        <v>55</v>
      </c>
      <c r="G16" s="23">
        <v>54</v>
      </c>
      <c r="H16" s="23">
        <v>49</v>
      </c>
      <c r="I16" s="23">
        <v>56</v>
      </c>
      <c r="J16" s="6">
        <v>0</v>
      </c>
      <c r="K16" s="6">
        <v>56</v>
      </c>
      <c r="L16" s="10">
        <v>0.92</v>
      </c>
      <c r="M16" s="21" t="s">
        <v>213</v>
      </c>
      <c r="N16" s="23" t="s">
        <v>294</v>
      </c>
      <c r="O16" s="23" t="s">
        <v>296</v>
      </c>
      <c r="P16" s="21" t="s">
        <v>292</v>
      </c>
      <c r="Q16" s="55" t="s">
        <v>261</v>
      </c>
    </row>
    <row r="17" spans="1:17" ht="12.75">
      <c r="A17" s="7" t="s">
        <v>248</v>
      </c>
      <c r="B17" s="19" t="s">
        <v>515</v>
      </c>
      <c r="C17" s="7"/>
      <c r="D17" s="69">
        <v>23.6</v>
      </c>
      <c r="E17" s="23">
        <v>73</v>
      </c>
      <c r="F17" s="23">
        <v>65</v>
      </c>
      <c r="G17" s="23">
        <v>62</v>
      </c>
      <c r="H17" s="23">
        <v>58</v>
      </c>
      <c r="I17" s="23">
        <v>62</v>
      </c>
      <c r="J17" s="6">
        <v>0</v>
      </c>
      <c r="K17" s="6">
        <v>236</v>
      </c>
      <c r="L17" s="10">
        <v>0.66</v>
      </c>
      <c r="M17" s="21" t="s">
        <v>300</v>
      </c>
      <c r="N17" s="23" t="s">
        <v>214</v>
      </c>
      <c r="O17" s="23" t="s">
        <v>215</v>
      </c>
      <c r="P17" s="21" t="s">
        <v>293</v>
      </c>
      <c r="Q17" s="21" t="s">
        <v>261</v>
      </c>
    </row>
    <row r="18" spans="1:17" ht="12.75">
      <c r="A18" s="7" t="s">
        <v>237</v>
      </c>
      <c r="B18" s="19" t="s">
        <v>518</v>
      </c>
      <c r="C18" s="7"/>
      <c r="D18" s="69">
        <v>18.9</v>
      </c>
      <c r="E18" s="23">
        <v>55</v>
      </c>
      <c r="F18" s="23">
        <v>38</v>
      </c>
      <c r="G18" s="23">
        <v>34</v>
      </c>
      <c r="H18" s="23">
        <v>34</v>
      </c>
      <c r="I18" s="23">
        <v>55</v>
      </c>
      <c r="J18" s="6">
        <v>0</v>
      </c>
      <c r="K18" s="6">
        <v>53</v>
      </c>
      <c r="L18" s="10">
        <v>0.87</v>
      </c>
      <c r="M18" s="21" t="s">
        <v>216</v>
      </c>
      <c r="N18" s="23" t="s">
        <v>299</v>
      </c>
      <c r="O18" s="23" t="s">
        <v>215</v>
      </c>
      <c r="P18" s="21" t="s">
        <v>298</v>
      </c>
      <c r="Q18" s="21" t="s">
        <v>401</v>
      </c>
    </row>
    <row r="19" spans="1:17" ht="12.75">
      <c r="A19" s="7" t="s">
        <v>249</v>
      </c>
      <c r="B19" s="19" t="s">
        <v>518</v>
      </c>
      <c r="C19" s="19" t="s">
        <v>519</v>
      </c>
      <c r="D19" s="69">
        <v>32.5</v>
      </c>
      <c r="E19" s="23">
        <v>109</v>
      </c>
      <c r="F19" s="23">
        <v>81</v>
      </c>
      <c r="G19" s="23">
        <v>75</v>
      </c>
      <c r="H19" s="23">
        <v>74</v>
      </c>
      <c r="I19" s="23">
        <v>75</v>
      </c>
      <c r="J19" s="6">
        <v>0</v>
      </c>
      <c r="K19" s="6">
        <v>270</v>
      </c>
      <c r="L19" s="10">
        <v>0.83</v>
      </c>
      <c r="M19" s="21" t="s">
        <v>216</v>
      </c>
      <c r="N19" s="23" t="s">
        <v>301</v>
      </c>
      <c r="O19" s="23" t="s">
        <v>296</v>
      </c>
      <c r="P19" s="21" t="s">
        <v>302</v>
      </c>
      <c r="Q19" s="21" t="s">
        <v>403</v>
      </c>
    </row>
    <row r="20" spans="1:17" ht="12.75">
      <c r="A20" s="7" t="s">
        <v>163</v>
      </c>
      <c r="B20" s="19" t="s">
        <v>523</v>
      </c>
      <c r="C20" s="7"/>
      <c r="D20" s="69">
        <v>17.4</v>
      </c>
      <c r="E20" s="23">
        <v>36</v>
      </c>
      <c r="F20" s="23">
        <v>34</v>
      </c>
      <c r="G20" s="23">
        <v>33</v>
      </c>
      <c r="H20" s="23">
        <v>30</v>
      </c>
      <c r="I20" s="23">
        <v>36</v>
      </c>
      <c r="J20" s="6">
        <v>0</v>
      </c>
      <c r="K20" s="6">
        <v>55</v>
      </c>
      <c r="L20" s="10">
        <v>0.9</v>
      </c>
      <c r="M20" s="21" t="s">
        <v>213</v>
      </c>
      <c r="N20" s="23" t="s">
        <v>214</v>
      </c>
      <c r="O20" s="23" t="s">
        <v>215</v>
      </c>
      <c r="P20" s="21" t="s">
        <v>293</v>
      </c>
      <c r="Q20" s="21" t="s">
        <v>402</v>
      </c>
    </row>
    <row r="21" spans="1:17" ht="12.75">
      <c r="A21" s="7" t="s">
        <v>245</v>
      </c>
      <c r="B21" s="19" t="s">
        <v>523</v>
      </c>
      <c r="C21" s="19" t="s">
        <v>524</v>
      </c>
      <c r="D21" s="69">
        <v>35</v>
      </c>
      <c r="E21" s="23">
        <v>213</v>
      </c>
      <c r="F21" s="23">
        <v>155</v>
      </c>
      <c r="G21" s="23">
        <v>147</v>
      </c>
      <c r="H21" s="23">
        <v>121</v>
      </c>
      <c r="I21" s="23">
        <v>147</v>
      </c>
      <c r="J21" s="6">
        <v>2</v>
      </c>
      <c r="K21" s="6">
        <v>294</v>
      </c>
      <c r="L21" s="10">
        <v>0.85</v>
      </c>
      <c r="M21" s="21" t="s">
        <v>216</v>
      </c>
      <c r="N21" s="23" t="s">
        <v>301</v>
      </c>
      <c r="O21" s="23" t="s">
        <v>296</v>
      </c>
      <c r="P21" s="21" t="s">
        <v>302</v>
      </c>
      <c r="Q21" s="21" t="s">
        <v>403</v>
      </c>
    </row>
    <row r="22" spans="1:17" ht="12.75">
      <c r="A22" s="5" t="s">
        <v>477</v>
      </c>
      <c r="B22" s="19" t="s">
        <v>523</v>
      </c>
      <c r="C22" s="19" t="s">
        <v>524</v>
      </c>
      <c r="D22" s="69">
        <v>23.7</v>
      </c>
      <c r="E22" s="23">
        <v>56</v>
      </c>
      <c r="F22" s="23">
        <v>48</v>
      </c>
      <c r="G22" s="23">
        <v>46</v>
      </c>
      <c r="H22" s="23">
        <v>44</v>
      </c>
      <c r="I22" s="23">
        <v>56</v>
      </c>
      <c r="J22" s="6">
        <v>0</v>
      </c>
      <c r="K22" s="6">
        <v>56</v>
      </c>
      <c r="L22" s="10">
        <v>0.92</v>
      </c>
      <c r="M22" s="21" t="s">
        <v>213</v>
      </c>
      <c r="N22" s="23" t="s">
        <v>294</v>
      </c>
      <c r="O22" s="23" t="s">
        <v>215</v>
      </c>
      <c r="P22" s="21" t="s">
        <v>293</v>
      </c>
      <c r="Q22" s="21" t="s">
        <v>402</v>
      </c>
    </row>
    <row r="23" spans="1:17" ht="12.75">
      <c r="A23" s="7" t="s">
        <v>479</v>
      </c>
      <c r="B23" s="19" t="s">
        <v>523</v>
      </c>
      <c r="C23" s="19" t="s">
        <v>524</v>
      </c>
      <c r="D23" s="69">
        <v>17.3</v>
      </c>
      <c r="E23" s="23">
        <v>35</v>
      </c>
      <c r="F23" s="23">
        <v>35</v>
      </c>
      <c r="G23" s="23">
        <v>35</v>
      </c>
      <c r="H23" s="23">
        <v>34</v>
      </c>
      <c r="I23" s="23">
        <v>34</v>
      </c>
      <c r="J23" s="6">
        <v>0</v>
      </c>
      <c r="K23" s="6">
        <v>342</v>
      </c>
      <c r="L23" s="10">
        <v>0.94</v>
      </c>
      <c r="M23" s="21" t="s">
        <v>213</v>
      </c>
      <c r="N23" s="23" t="s">
        <v>214</v>
      </c>
      <c r="O23" s="23" t="s">
        <v>215</v>
      </c>
      <c r="P23" s="21" t="s">
        <v>293</v>
      </c>
      <c r="Q23" s="21" t="s">
        <v>402</v>
      </c>
    </row>
    <row r="24" spans="1:17" ht="12.75">
      <c r="A24" s="7" t="s">
        <v>51</v>
      </c>
      <c r="B24" s="19" t="s">
        <v>525</v>
      </c>
      <c r="C24" s="19" t="s">
        <v>525</v>
      </c>
      <c r="D24" s="69">
        <v>19.5</v>
      </c>
      <c r="E24" s="23">
        <v>39</v>
      </c>
      <c r="F24" s="23">
        <v>36</v>
      </c>
      <c r="G24" s="23">
        <v>31</v>
      </c>
      <c r="H24" s="23">
        <v>30</v>
      </c>
      <c r="I24" s="23">
        <v>39</v>
      </c>
      <c r="J24" s="6">
        <v>0</v>
      </c>
      <c r="K24" s="6">
        <v>49</v>
      </c>
      <c r="L24" s="10">
        <v>0.8</v>
      </c>
      <c r="M24" s="21" t="s">
        <v>213</v>
      </c>
      <c r="N24" s="23" t="s">
        <v>214</v>
      </c>
      <c r="O24" s="23" t="s">
        <v>215</v>
      </c>
      <c r="P24" s="21" t="s">
        <v>293</v>
      </c>
      <c r="Q24" s="21" t="s">
        <v>402</v>
      </c>
    </row>
    <row r="25" spans="1:17" ht="12.75">
      <c r="A25" s="7" t="s">
        <v>57</v>
      </c>
      <c r="B25" s="19" t="s">
        <v>529</v>
      </c>
      <c r="C25" s="19" t="s">
        <v>530</v>
      </c>
      <c r="D25" s="69">
        <v>22.4</v>
      </c>
      <c r="E25" s="23">
        <v>58</v>
      </c>
      <c r="F25" s="23">
        <v>48</v>
      </c>
      <c r="G25" s="23">
        <v>39</v>
      </c>
      <c r="H25" s="23">
        <v>35</v>
      </c>
      <c r="I25" s="23">
        <v>58</v>
      </c>
      <c r="J25" s="6">
        <v>0</v>
      </c>
      <c r="K25" s="6">
        <v>51</v>
      </c>
      <c r="L25" s="10">
        <v>0.84</v>
      </c>
      <c r="M25" s="21" t="s">
        <v>213</v>
      </c>
      <c r="N25" s="23" t="s">
        <v>214</v>
      </c>
      <c r="O25" s="23" t="s">
        <v>215</v>
      </c>
      <c r="P25" s="21" t="s">
        <v>293</v>
      </c>
      <c r="Q25" s="21" t="s">
        <v>402</v>
      </c>
    </row>
    <row r="26" spans="1:12" ht="12.75">
      <c r="A26" s="7"/>
      <c r="B26" s="7"/>
      <c r="C26" s="7"/>
      <c r="D26" s="6"/>
      <c r="E26" s="6"/>
      <c r="F26" s="6"/>
      <c r="G26" s="6"/>
      <c r="H26" s="6"/>
      <c r="I26" s="6"/>
      <c r="J26" s="6"/>
      <c r="K26" s="6"/>
      <c r="L26" s="10"/>
    </row>
    <row r="27" spans="1:12" ht="12.75">
      <c r="A27" s="5" t="s">
        <v>211</v>
      </c>
      <c r="D27" s="40">
        <f>AVERAGE(D8:D25)</f>
        <v>22.077777777777776</v>
      </c>
      <c r="F27" s="6"/>
      <c r="G27" s="6"/>
      <c r="H27" s="6"/>
      <c r="I27" s="12">
        <f>AVERAGE(I8:I25)</f>
        <v>53.388888888888886</v>
      </c>
      <c r="J27" s="12">
        <f>AVERAGE(J8:J25)</f>
        <v>0.1111111111111111</v>
      </c>
      <c r="K27" s="12">
        <f>AVERAGE(K8:K25)</f>
        <v>129.44444444444446</v>
      </c>
      <c r="L27" s="11">
        <f>SUM(K8:K25)/2559</f>
        <v>0.9105119187182493</v>
      </c>
    </row>
    <row r="28" spans="1:12" ht="12.75">
      <c r="A28" s="5" t="s">
        <v>212</v>
      </c>
      <c r="D28" s="12"/>
      <c r="E28" s="6">
        <f>MAX(E8:H25)</f>
        <v>213</v>
      </c>
      <c r="F28" s="6">
        <v>155</v>
      </c>
      <c r="G28" s="6">
        <v>147</v>
      </c>
      <c r="H28" s="6">
        <v>121</v>
      </c>
      <c r="I28" s="6"/>
      <c r="J28" s="12"/>
      <c r="K28" s="12"/>
      <c r="L28" s="11"/>
    </row>
    <row r="30" ht="12.75">
      <c r="A30" s="5" t="s">
        <v>420</v>
      </c>
    </row>
    <row r="32" spans="1:14" ht="12.75">
      <c r="A32" s="28" t="s">
        <v>227</v>
      </c>
      <c r="B32" s="28"/>
      <c r="C32" s="28"/>
      <c r="D32" s="95" t="s">
        <v>228</v>
      </c>
      <c r="E32" s="95"/>
      <c r="F32" s="95"/>
      <c r="G32" s="95"/>
      <c r="H32" s="95"/>
      <c r="I32" s="95" t="s">
        <v>229</v>
      </c>
      <c r="J32" s="95"/>
      <c r="K32" s="95"/>
      <c r="L32" s="95"/>
      <c r="M32" s="95" t="s">
        <v>230</v>
      </c>
      <c r="N32" s="95"/>
    </row>
    <row r="33" spans="1:14" ht="12.75">
      <c r="A33" s="23" t="s">
        <v>282</v>
      </c>
      <c r="B33" s="23"/>
      <c r="C33" s="23"/>
      <c r="D33" s="91" t="s">
        <v>283</v>
      </c>
      <c r="E33" s="91"/>
      <c r="F33" s="91"/>
      <c r="G33" s="91"/>
      <c r="H33" s="91"/>
      <c r="I33" s="91" t="s">
        <v>272</v>
      </c>
      <c r="J33" s="91"/>
      <c r="K33" s="91"/>
      <c r="L33" s="91"/>
      <c r="M33" s="91" t="s">
        <v>269</v>
      </c>
      <c r="N33" s="91"/>
    </row>
    <row r="34" spans="1:14" ht="12.75">
      <c r="A34" s="23" t="s">
        <v>284</v>
      </c>
      <c r="B34" s="23"/>
      <c r="C34" s="23"/>
      <c r="D34" s="102" t="s">
        <v>285</v>
      </c>
      <c r="E34" s="102"/>
      <c r="F34" s="102"/>
      <c r="G34" s="102"/>
      <c r="H34" s="102"/>
      <c r="I34" s="91" t="s">
        <v>286</v>
      </c>
      <c r="J34" s="91"/>
      <c r="K34" s="91"/>
      <c r="L34" s="91"/>
      <c r="M34" s="91" t="s">
        <v>234</v>
      </c>
      <c r="N34" s="91"/>
    </row>
    <row r="36" spans="1:12" ht="12.75">
      <c r="A36" s="7" t="s">
        <v>466</v>
      </c>
      <c r="B36" s="7"/>
      <c r="C36" s="7"/>
      <c r="D36" s="12">
        <f>COUNTA(A8:A25)</f>
        <v>18</v>
      </c>
      <c r="F36" s="6"/>
      <c r="G36" s="6"/>
      <c r="H36" s="6"/>
      <c r="I36" s="6"/>
      <c r="J36" s="12"/>
      <c r="K36" s="12"/>
      <c r="L36" s="11"/>
    </row>
  </sheetData>
  <mergeCells count="14">
    <mergeCell ref="A1:Q1"/>
    <mergeCell ref="A3:Q3"/>
    <mergeCell ref="D32:H32"/>
    <mergeCell ref="I32:L32"/>
    <mergeCell ref="M32:N32"/>
    <mergeCell ref="A2:Q2"/>
    <mergeCell ref="D34:H34"/>
    <mergeCell ref="I34:L34"/>
    <mergeCell ref="M34:N34"/>
    <mergeCell ref="E6:H6"/>
    <mergeCell ref="J6:L6"/>
    <mergeCell ref="D33:H33"/>
    <mergeCell ref="I33:L33"/>
    <mergeCell ref="M33:N33"/>
  </mergeCells>
  <printOptions horizontalCentered="1"/>
  <pageMargins left="0.1" right="0.1" top="0.25" bottom="0.5" header="0" footer="0"/>
  <pageSetup fitToHeight="1" fitToWidth="1" horizontalDpi="600" verticalDpi="600" orientation="landscape" scale="77" r:id="rId1"/>
  <headerFooter alignWithMargins="0">
    <oddFooter>&amp;C&amp;8For the year of 2003&amp;R&amp;8Page &amp;P of &amp;N</oddFooter>
  </headerFooter>
  <rowBreaks count="1" manualBreakCount="1">
    <brk id="40" max="255" man="1"/>
  </rowBreaks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A7" sqref="A7"/>
    </sheetView>
  </sheetViews>
  <sheetFormatPr defaultColWidth="9.140625" defaultRowHeight="12.75"/>
  <cols>
    <col min="1" max="1" width="37.00390625" style="5" bestFit="1" customWidth="1"/>
    <col min="2" max="2" width="13.8515625" style="5" customWidth="1"/>
    <col min="3" max="3" width="20.140625" style="5" customWidth="1"/>
    <col min="4" max="4" width="9.00390625" style="5" customWidth="1"/>
    <col min="5" max="5" width="7.421875" style="5" bestFit="1" customWidth="1"/>
    <col min="6" max="6" width="10.28125" style="5" bestFit="1" customWidth="1"/>
    <col min="7" max="7" width="11.7109375" style="5" bestFit="1" customWidth="1"/>
    <col min="8" max="8" width="7.7109375" style="5" bestFit="1" customWidth="1"/>
    <col min="9" max="9" width="9.8515625" style="5" bestFit="1" customWidth="1"/>
    <col min="10" max="10" width="17.421875" style="5" bestFit="1" customWidth="1"/>
    <col min="11" max="11" width="28.57421875" style="5" bestFit="1" customWidth="1"/>
    <col min="12" max="12" width="9.28125" style="5" customWidth="1"/>
    <col min="13" max="16384" width="9.140625" style="5" customWidth="1"/>
  </cols>
  <sheetData>
    <row r="1" spans="1:11" ht="15">
      <c r="A1" s="89" t="s">
        <v>556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9.5">
      <c r="A2" s="89" t="s">
        <v>561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>
      <c r="A3" s="90" t="s">
        <v>562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ht="12.75"/>
    <row r="5" spans="1:4" ht="12.75">
      <c r="A5" s="34"/>
      <c r="B5" s="34"/>
      <c r="C5" s="34"/>
      <c r="D5" s="36" t="s">
        <v>156</v>
      </c>
    </row>
    <row r="6" spans="1:4" ht="12.75">
      <c r="A6" s="37" t="s">
        <v>56</v>
      </c>
      <c r="B6" s="29" t="s">
        <v>2</v>
      </c>
      <c r="C6" s="29" t="s">
        <v>1</v>
      </c>
      <c r="D6" s="36" t="s">
        <v>5</v>
      </c>
    </row>
    <row r="7" spans="1:4" ht="12.75">
      <c r="A7" s="7" t="s">
        <v>70</v>
      </c>
      <c r="B7" s="19" t="s">
        <v>502</v>
      </c>
      <c r="C7" s="7"/>
      <c r="D7" s="49">
        <f>B27*1881</f>
        <v>7.900200000000001</v>
      </c>
    </row>
    <row r="8" spans="1:4" ht="12.75">
      <c r="A8" s="7" t="s">
        <v>126</v>
      </c>
      <c r="B8" s="19" t="s">
        <v>504</v>
      </c>
      <c r="C8" s="7"/>
      <c r="D8" s="49">
        <f>B28*1881</f>
        <v>5.8311</v>
      </c>
    </row>
    <row r="9" spans="1:4" ht="12.75">
      <c r="A9" s="7" t="s">
        <v>14</v>
      </c>
      <c r="B9" s="19" t="s">
        <v>507</v>
      </c>
      <c r="C9" s="19" t="s">
        <v>508</v>
      </c>
      <c r="D9" s="49">
        <f>B29*1881</f>
        <v>18.9981</v>
      </c>
    </row>
    <row r="10" spans="1:4" ht="12.75">
      <c r="A10" s="7" t="s">
        <v>453</v>
      </c>
      <c r="B10" s="19" t="s">
        <v>507</v>
      </c>
      <c r="C10" s="86"/>
      <c r="D10" s="49">
        <f>B31*1881</f>
        <v>7.524</v>
      </c>
    </row>
    <row r="11" spans="1:4" ht="12.75">
      <c r="A11" s="7" t="s">
        <v>30</v>
      </c>
      <c r="B11" s="19" t="s">
        <v>515</v>
      </c>
      <c r="C11" s="19" t="s">
        <v>515</v>
      </c>
      <c r="D11" s="49">
        <f>B32*1881</f>
        <v>26.8983</v>
      </c>
    </row>
    <row r="12" spans="1:4" ht="12.75">
      <c r="A12" s="21" t="s">
        <v>412</v>
      </c>
      <c r="B12" s="20" t="s">
        <v>460</v>
      </c>
      <c r="C12" s="86"/>
      <c r="D12" s="49">
        <f>B33*1881</f>
        <v>8.2764</v>
      </c>
    </row>
    <row r="13" spans="1:4" ht="12.75">
      <c r="A13" s="7" t="s">
        <v>163</v>
      </c>
      <c r="B13" s="19" t="s">
        <v>523</v>
      </c>
      <c r="C13" s="86"/>
      <c r="D13" s="49">
        <f>B35*1881</f>
        <v>22.9482</v>
      </c>
    </row>
    <row r="14" spans="1:4" ht="12.75">
      <c r="A14" s="7" t="s">
        <v>184</v>
      </c>
      <c r="B14" s="19" t="s">
        <v>523</v>
      </c>
      <c r="C14" s="7"/>
      <c r="D14" s="49">
        <f>B36*1881</f>
        <v>6.2073</v>
      </c>
    </row>
    <row r="15" ht="12.75"/>
    <row r="16" spans="1:13" ht="15" customHeight="1">
      <c r="A16" s="96" t="s">
        <v>563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6" ht="15.75" customHeight="1">
      <c r="A17" s="97" t="s">
        <v>559</v>
      </c>
      <c r="B17" s="97"/>
      <c r="C17" s="97"/>
      <c r="D17" s="97"/>
      <c r="E17" s="98"/>
      <c r="F17" s="87"/>
    </row>
    <row r="18" spans="1:6" ht="12.75" customHeight="1">
      <c r="A18" s="87"/>
      <c r="B18" s="87"/>
      <c r="C18" s="87"/>
      <c r="D18" s="87"/>
      <c r="E18" s="88"/>
      <c r="F18" s="87"/>
    </row>
    <row r="19" spans="1:6" ht="12.75" customHeight="1">
      <c r="A19" s="87"/>
      <c r="B19" s="87"/>
      <c r="C19" s="87"/>
      <c r="D19" s="87"/>
      <c r="E19" s="88"/>
      <c r="F19" s="87"/>
    </row>
    <row r="20" spans="1:6" ht="12.75" customHeight="1">
      <c r="A20" s="87"/>
      <c r="B20" s="87"/>
      <c r="C20" s="87"/>
      <c r="D20" s="87"/>
      <c r="E20" s="88"/>
      <c r="F20" s="87"/>
    </row>
    <row r="21" spans="1:11" ht="15">
      <c r="A21" s="89" t="s">
        <v>136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12.75">
      <c r="A22" s="90" t="s">
        <v>426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1:11" ht="12.75">
      <c r="A23" s="90" t="s">
        <v>137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ht="12.75" customHeight="1"/>
    <row r="25" spans="1:11" ht="12.75">
      <c r="A25" s="34"/>
      <c r="B25" s="36" t="s">
        <v>156</v>
      </c>
      <c r="C25" s="92" t="s">
        <v>127</v>
      </c>
      <c r="D25" s="92"/>
      <c r="E25" s="92" t="s">
        <v>156</v>
      </c>
      <c r="F25" s="92"/>
      <c r="G25" s="28" t="s">
        <v>253</v>
      </c>
      <c r="H25" s="28" t="s">
        <v>259</v>
      </c>
      <c r="I25" s="28" t="s">
        <v>257</v>
      </c>
      <c r="J25" s="28" t="s">
        <v>255</v>
      </c>
      <c r="K25" s="28" t="s">
        <v>262</v>
      </c>
    </row>
    <row r="26" spans="1:11" ht="12.75">
      <c r="A26" s="37" t="s">
        <v>56</v>
      </c>
      <c r="B26" s="36" t="s">
        <v>5</v>
      </c>
      <c r="C26" s="36" t="s">
        <v>157</v>
      </c>
      <c r="D26" s="36" t="s">
        <v>158</v>
      </c>
      <c r="E26" s="36" t="s">
        <v>162</v>
      </c>
      <c r="F26" s="38" t="s">
        <v>169</v>
      </c>
      <c r="G26" s="28" t="s">
        <v>254</v>
      </c>
      <c r="H26" s="28" t="s">
        <v>260</v>
      </c>
      <c r="I26" s="28" t="s">
        <v>258</v>
      </c>
      <c r="J26" s="28" t="s">
        <v>256</v>
      </c>
      <c r="K26" s="28" t="s">
        <v>263</v>
      </c>
    </row>
    <row r="27" spans="1:11" ht="12.75">
      <c r="A27" s="7" t="s">
        <v>70</v>
      </c>
      <c r="B27" s="82">
        <v>0.004200000000000001</v>
      </c>
      <c r="C27" s="65">
        <v>0.029</v>
      </c>
      <c r="D27" s="65">
        <v>0.029</v>
      </c>
      <c r="E27" s="23">
        <v>7775</v>
      </c>
      <c r="F27" s="80">
        <v>0.89</v>
      </c>
      <c r="G27" s="21" t="s">
        <v>202</v>
      </c>
      <c r="H27" s="23" t="s">
        <v>294</v>
      </c>
      <c r="I27" s="23" t="s">
        <v>215</v>
      </c>
      <c r="J27" s="21" t="s">
        <v>298</v>
      </c>
      <c r="K27" s="21" t="s">
        <v>403</v>
      </c>
    </row>
    <row r="28" spans="1:11" ht="12.75">
      <c r="A28" s="7" t="s">
        <v>126</v>
      </c>
      <c r="B28" s="82">
        <v>0.0031000000000000003</v>
      </c>
      <c r="C28" s="65">
        <v>0.019</v>
      </c>
      <c r="D28" s="65">
        <v>0.018</v>
      </c>
      <c r="E28" s="23">
        <v>7813</v>
      </c>
      <c r="F28" s="80">
        <v>0.89</v>
      </c>
      <c r="G28" s="21" t="s">
        <v>202</v>
      </c>
      <c r="H28" s="23" t="s">
        <v>294</v>
      </c>
      <c r="I28" s="23" t="s">
        <v>215</v>
      </c>
      <c r="J28" s="21" t="s">
        <v>298</v>
      </c>
      <c r="K28" s="21" t="s">
        <v>403</v>
      </c>
    </row>
    <row r="29" spans="1:11" ht="12.75">
      <c r="A29" s="7" t="s">
        <v>14</v>
      </c>
      <c r="B29" s="82">
        <v>0.010100000000000001</v>
      </c>
      <c r="C29" s="65">
        <v>0.056</v>
      </c>
      <c r="D29" s="65">
        <v>0.055</v>
      </c>
      <c r="E29" s="23">
        <v>8627</v>
      </c>
      <c r="F29" s="80">
        <v>0.98</v>
      </c>
      <c r="G29" s="21" t="s">
        <v>213</v>
      </c>
      <c r="H29" s="23" t="s">
        <v>294</v>
      </c>
      <c r="I29" s="23" t="s">
        <v>217</v>
      </c>
      <c r="J29" s="21" t="s">
        <v>293</v>
      </c>
      <c r="K29" s="21" t="s">
        <v>261</v>
      </c>
    </row>
    <row r="30" spans="1:11" ht="12.75">
      <c r="A30" s="7"/>
      <c r="B30" s="82"/>
      <c r="C30" s="65"/>
      <c r="D30" s="65"/>
      <c r="E30" s="23"/>
      <c r="F30" s="80"/>
      <c r="G30" s="21"/>
      <c r="H30" s="23"/>
      <c r="I30" s="23"/>
      <c r="J30" s="21"/>
      <c r="K30" s="21" t="s">
        <v>403</v>
      </c>
    </row>
    <row r="31" spans="1:11" ht="12.75">
      <c r="A31" s="7" t="s">
        <v>453</v>
      </c>
      <c r="B31" s="82">
        <v>0.004</v>
      </c>
      <c r="C31" s="65">
        <v>0.025</v>
      </c>
      <c r="D31" s="65">
        <v>0.022</v>
      </c>
      <c r="E31" s="23">
        <v>4058</v>
      </c>
      <c r="F31" s="80">
        <v>0.86</v>
      </c>
      <c r="G31" s="21" t="s">
        <v>213</v>
      </c>
      <c r="H31" s="23" t="s">
        <v>294</v>
      </c>
      <c r="I31" s="23" t="s">
        <v>215</v>
      </c>
      <c r="J31" s="21" t="s">
        <v>295</v>
      </c>
      <c r="K31" s="21" t="s">
        <v>401</v>
      </c>
    </row>
    <row r="32" spans="1:11" ht="12.75">
      <c r="A32" s="7" t="s">
        <v>30</v>
      </c>
      <c r="B32" s="82">
        <v>0.0143</v>
      </c>
      <c r="C32" s="65">
        <v>0.078</v>
      </c>
      <c r="D32" s="65">
        <v>0.07</v>
      </c>
      <c r="E32" s="23">
        <v>8668</v>
      </c>
      <c r="F32" s="80">
        <v>0.99</v>
      </c>
      <c r="G32" s="21" t="s">
        <v>213</v>
      </c>
      <c r="H32" s="23" t="s">
        <v>214</v>
      </c>
      <c r="I32" s="23" t="s">
        <v>215</v>
      </c>
      <c r="J32" s="21" t="s">
        <v>293</v>
      </c>
      <c r="K32" s="21" t="s">
        <v>402</v>
      </c>
    </row>
    <row r="33" spans="1:11" ht="12.75">
      <c r="A33" s="21" t="s">
        <v>412</v>
      </c>
      <c r="B33" s="82">
        <v>0.0044</v>
      </c>
      <c r="C33" s="65">
        <v>0.054</v>
      </c>
      <c r="D33" s="65">
        <v>0.042</v>
      </c>
      <c r="E33" s="23">
        <v>8417</v>
      </c>
      <c r="F33" s="80">
        <v>0.96</v>
      </c>
      <c r="G33" s="21" t="s">
        <v>216</v>
      </c>
      <c r="H33" s="23" t="s">
        <v>297</v>
      </c>
      <c r="I33" s="23" t="s">
        <v>215</v>
      </c>
      <c r="J33" s="21" t="s">
        <v>293</v>
      </c>
      <c r="K33" s="21" t="s">
        <v>401</v>
      </c>
    </row>
    <row r="34" spans="1:11" ht="12.75">
      <c r="A34" s="21"/>
      <c r="B34" s="82"/>
      <c r="C34" s="65"/>
      <c r="D34" s="65"/>
      <c r="E34" s="23"/>
      <c r="F34" s="80"/>
      <c r="G34" s="21"/>
      <c r="H34" s="23"/>
      <c r="I34" s="23"/>
      <c r="J34" s="21"/>
      <c r="K34" s="21" t="s">
        <v>399</v>
      </c>
    </row>
    <row r="35" spans="1:11" ht="12.75">
      <c r="A35" s="7" t="s">
        <v>163</v>
      </c>
      <c r="B35" s="82">
        <v>0.0122</v>
      </c>
      <c r="C35" s="65">
        <v>0.065</v>
      </c>
      <c r="D35" s="65">
        <v>0.059</v>
      </c>
      <c r="E35" s="23">
        <v>5999</v>
      </c>
      <c r="F35" s="80">
        <v>0.68</v>
      </c>
      <c r="G35" s="21" t="s">
        <v>213</v>
      </c>
      <c r="H35" s="23" t="s">
        <v>214</v>
      </c>
      <c r="I35" s="23" t="s">
        <v>215</v>
      </c>
      <c r="J35" s="21" t="s">
        <v>293</v>
      </c>
      <c r="K35" s="21" t="s">
        <v>402</v>
      </c>
    </row>
    <row r="36" spans="1:11" ht="12.75">
      <c r="A36" s="7" t="s">
        <v>184</v>
      </c>
      <c r="B36" s="82">
        <v>0.0033</v>
      </c>
      <c r="C36" s="65">
        <v>0.025</v>
      </c>
      <c r="D36" s="65">
        <v>0.021</v>
      </c>
      <c r="E36" s="23">
        <v>8494</v>
      </c>
      <c r="F36" s="80">
        <v>0.97</v>
      </c>
      <c r="G36" s="21" t="s">
        <v>216</v>
      </c>
      <c r="H36" s="23" t="s">
        <v>299</v>
      </c>
      <c r="I36" s="23" t="s">
        <v>217</v>
      </c>
      <c r="J36" s="21" t="s">
        <v>292</v>
      </c>
      <c r="K36" s="21" t="s">
        <v>401</v>
      </c>
    </row>
    <row r="37" spans="1:6" ht="12.75">
      <c r="A37" s="7"/>
      <c r="B37" s="76"/>
      <c r="C37" s="9"/>
      <c r="D37" s="9"/>
      <c r="E37" s="6"/>
      <c r="F37" s="10"/>
    </row>
    <row r="38" spans="1:6" ht="12.75">
      <c r="A38" s="5" t="s">
        <v>211</v>
      </c>
      <c r="B38" s="76">
        <f>AVERAGE(B27:B37)</f>
        <v>0.0069500000000000004</v>
      </c>
      <c r="C38" s="9"/>
      <c r="D38" s="9"/>
      <c r="E38" s="12">
        <f>AVERAGE(E27:E37)</f>
        <v>7481.375</v>
      </c>
      <c r="F38" s="11">
        <f>AVERAGE(F27:F36)</f>
        <v>0.9024999999999999</v>
      </c>
    </row>
    <row r="39" spans="1:6" ht="12.75">
      <c r="A39" s="5" t="s">
        <v>212</v>
      </c>
      <c r="B39" s="9"/>
      <c r="C39" s="9">
        <f>MAX(C27:C36)</f>
        <v>0.078</v>
      </c>
      <c r="D39" s="9">
        <v>0.07</v>
      </c>
      <c r="E39" s="12"/>
      <c r="F39" s="11"/>
    </row>
    <row r="40" spans="2:6" ht="12.75">
      <c r="B40" s="9"/>
      <c r="C40" s="9"/>
      <c r="D40" s="9"/>
      <c r="E40" s="12"/>
      <c r="F40" s="11"/>
    </row>
    <row r="41" spans="1:3" ht="12.75">
      <c r="A41" s="103" t="s">
        <v>467</v>
      </c>
      <c r="B41" s="103"/>
      <c r="C41" s="103"/>
    </row>
    <row r="42" spans="1:14" ht="12.75">
      <c r="A42" s="5" t="s">
        <v>485</v>
      </c>
      <c r="N42" s="6"/>
    </row>
    <row r="43" ht="12.75">
      <c r="N43" s="6"/>
    </row>
    <row r="45" spans="1:12" ht="12.75">
      <c r="A45" s="28" t="s">
        <v>227</v>
      </c>
      <c r="B45" s="95" t="s">
        <v>228</v>
      </c>
      <c r="C45" s="95"/>
      <c r="D45" s="95"/>
      <c r="E45" s="95"/>
      <c r="F45" s="95"/>
      <c r="G45" s="95" t="s">
        <v>229</v>
      </c>
      <c r="H45" s="95"/>
      <c r="I45" s="95"/>
      <c r="J45" s="95"/>
      <c r="K45" s="28" t="s">
        <v>230</v>
      </c>
      <c r="L45" s="28"/>
    </row>
    <row r="46" spans="1:12" ht="12.75">
      <c r="A46" s="23" t="s">
        <v>278</v>
      </c>
      <c r="B46" s="91" t="s">
        <v>232</v>
      </c>
      <c r="C46" s="91"/>
      <c r="D46" s="91"/>
      <c r="E46" s="91"/>
      <c r="F46" s="91"/>
      <c r="G46" s="91" t="s">
        <v>279</v>
      </c>
      <c r="H46" s="91"/>
      <c r="I46" s="91"/>
      <c r="J46" s="91"/>
      <c r="K46" s="23" t="s">
        <v>234</v>
      </c>
      <c r="L46" s="23"/>
    </row>
    <row r="48" spans="1:2" ht="12.75">
      <c r="A48" s="7" t="s">
        <v>466</v>
      </c>
      <c r="B48" s="12">
        <f>COUNTA(A27:A36)</f>
        <v>8</v>
      </c>
    </row>
    <row r="50" spans="4:5" ht="12.75">
      <c r="D50" s="34"/>
      <c r="E50" s="34"/>
    </row>
  </sheetData>
  <mergeCells count="15">
    <mergeCell ref="A17:E17"/>
    <mergeCell ref="A1:K1"/>
    <mergeCell ref="A2:K2"/>
    <mergeCell ref="A3:K3"/>
    <mergeCell ref="A16:M16"/>
    <mergeCell ref="B45:F45"/>
    <mergeCell ref="G45:J45"/>
    <mergeCell ref="B46:F46"/>
    <mergeCell ref="G46:J46"/>
    <mergeCell ref="A41:C41"/>
    <mergeCell ref="C25:D25"/>
    <mergeCell ref="E25:F25"/>
    <mergeCell ref="A21:K21"/>
    <mergeCell ref="A23:K23"/>
    <mergeCell ref="A22:K22"/>
  </mergeCells>
  <printOptions horizontalCentered="1"/>
  <pageMargins left="0.1" right="0.1" top="0.25" bottom="0.5" header="0" footer="0"/>
  <pageSetup fitToHeight="1" fitToWidth="1" horizontalDpi="600" verticalDpi="600" orientation="landscape" scale="90" r:id="rId1"/>
  <headerFooter alignWithMargins="0">
    <oddFooter>&amp;C&amp;8For the year of 2003&amp;R&amp;8Page &amp;P of &amp;N</oddFooter>
  </headerFooter>
  <rowBreaks count="1" manualBreakCount="1">
    <brk id="64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workbookViewId="0" topLeftCell="A1">
      <selection activeCell="A7" sqref="A7"/>
    </sheetView>
  </sheetViews>
  <sheetFormatPr defaultColWidth="9.140625" defaultRowHeight="12.75"/>
  <cols>
    <col min="1" max="1" width="37.00390625" style="5" bestFit="1" customWidth="1"/>
    <col min="2" max="2" width="10.8515625" style="5" customWidth="1"/>
    <col min="3" max="3" width="10.7109375" style="5" customWidth="1"/>
    <col min="4" max="4" width="8.7109375" style="5" bestFit="1" customWidth="1"/>
    <col min="5" max="5" width="7.28125" style="5" customWidth="1"/>
    <col min="6" max="6" width="4.57421875" style="5" bestFit="1" customWidth="1"/>
    <col min="7" max="7" width="8.7109375" style="5" customWidth="1"/>
    <col min="8" max="8" width="9.28125" style="5" customWidth="1"/>
    <col min="9" max="9" width="10.28125" style="5" bestFit="1" customWidth="1"/>
    <col min="10" max="10" width="8.421875" style="5" bestFit="1" customWidth="1"/>
    <col min="11" max="11" width="7.7109375" style="5" bestFit="1" customWidth="1"/>
    <col min="12" max="12" width="9.8515625" style="5" bestFit="1" customWidth="1"/>
    <col min="13" max="13" width="14.7109375" style="5" bestFit="1" customWidth="1"/>
    <col min="14" max="14" width="28.57421875" style="6" bestFit="1" customWidth="1"/>
    <col min="15" max="16384" width="9.140625" style="5" customWidth="1"/>
  </cols>
  <sheetData>
    <row r="1" spans="1:16" ht="15">
      <c r="A1" s="89" t="s">
        <v>556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8.75">
      <c r="A2" s="89" t="s">
        <v>564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>
      <c r="A3" s="90" t="s">
        <v>565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ht="12.75">
      <c r="P4" s="1"/>
    </row>
    <row r="5" spans="1:16" ht="12.75">
      <c r="A5" s="31"/>
      <c r="B5" s="31"/>
      <c r="C5" s="31"/>
      <c r="D5" s="100" t="s">
        <v>123</v>
      </c>
      <c r="E5" s="100"/>
      <c r="F5" s="27"/>
      <c r="G5" s="100" t="s">
        <v>124</v>
      </c>
      <c r="H5" s="100"/>
      <c r="I5" s="27"/>
      <c r="P5" s="1"/>
    </row>
    <row r="6" spans="1:16" ht="12.75">
      <c r="A6" s="29" t="s">
        <v>56</v>
      </c>
      <c r="B6" s="29" t="s">
        <v>2</v>
      </c>
      <c r="C6" s="29" t="s">
        <v>1</v>
      </c>
      <c r="D6" s="27" t="s">
        <v>3</v>
      </c>
      <c r="E6" s="27" t="s">
        <v>4</v>
      </c>
      <c r="F6" s="27"/>
      <c r="G6" s="27" t="s">
        <v>3</v>
      </c>
      <c r="H6" s="27" t="s">
        <v>4</v>
      </c>
      <c r="I6" s="27"/>
      <c r="P6" s="1"/>
    </row>
    <row r="7" spans="1:16" ht="12.75">
      <c r="A7" s="41" t="s">
        <v>60</v>
      </c>
      <c r="B7" s="19" t="s">
        <v>507</v>
      </c>
      <c r="C7" s="19" t="s">
        <v>507</v>
      </c>
      <c r="D7" s="46">
        <f aca="true" t="shared" si="0" ref="D7:E10">B23*1.145*1000</f>
        <v>5266.999999999999</v>
      </c>
      <c r="E7" s="46">
        <f t="shared" si="0"/>
        <v>5266.999999999999</v>
      </c>
      <c r="F7" s="43"/>
      <c r="G7" s="46">
        <f aca="true" t="shared" si="1" ref="G7:H10">E23*1.145*1000</f>
        <v>3435</v>
      </c>
      <c r="H7" s="46">
        <f t="shared" si="1"/>
        <v>3091.5000000000005</v>
      </c>
      <c r="I7" s="43"/>
      <c r="P7" s="1"/>
    </row>
    <row r="8" spans="1:16" ht="12.75">
      <c r="A8" s="7" t="s">
        <v>16</v>
      </c>
      <c r="B8" s="19" t="s">
        <v>507</v>
      </c>
      <c r="C8" s="86"/>
      <c r="D8" s="46">
        <f t="shared" si="0"/>
        <v>3893</v>
      </c>
      <c r="E8" s="46">
        <f t="shared" si="0"/>
        <v>2404.5</v>
      </c>
      <c r="F8" s="43"/>
      <c r="G8" s="46">
        <f t="shared" si="1"/>
        <v>801.5</v>
      </c>
      <c r="H8" s="46">
        <f t="shared" si="1"/>
        <v>687</v>
      </c>
      <c r="I8" s="43"/>
      <c r="P8" s="1"/>
    </row>
    <row r="9" spans="1:16" ht="12.75">
      <c r="A9" s="41" t="s">
        <v>30</v>
      </c>
      <c r="B9" s="19" t="s">
        <v>515</v>
      </c>
      <c r="C9" s="19" t="s">
        <v>515</v>
      </c>
      <c r="D9" s="46">
        <f t="shared" si="0"/>
        <v>4694.5</v>
      </c>
      <c r="E9" s="46">
        <f t="shared" si="0"/>
        <v>4580</v>
      </c>
      <c r="F9" s="43"/>
      <c r="G9" s="46">
        <f t="shared" si="1"/>
        <v>3549.5</v>
      </c>
      <c r="H9" s="46">
        <f t="shared" si="1"/>
        <v>3549.5</v>
      </c>
      <c r="I9" s="43"/>
      <c r="P9" s="1"/>
    </row>
    <row r="10" spans="1:16" ht="12.75">
      <c r="A10" s="44" t="s">
        <v>182</v>
      </c>
      <c r="B10" s="19" t="s">
        <v>523</v>
      </c>
      <c r="C10" s="19" t="s">
        <v>524</v>
      </c>
      <c r="D10" s="46">
        <f t="shared" si="0"/>
        <v>3320.5</v>
      </c>
      <c r="E10" s="46">
        <f t="shared" si="0"/>
        <v>3320.5</v>
      </c>
      <c r="F10" s="43"/>
      <c r="G10" s="46">
        <f t="shared" si="1"/>
        <v>2862.5</v>
      </c>
      <c r="H10" s="46">
        <f t="shared" si="1"/>
        <v>2519</v>
      </c>
      <c r="I10" s="43"/>
      <c r="P10" s="1"/>
    </row>
    <row r="11" ht="12.75">
      <c r="P11" s="1"/>
    </row>
    <row r="12" spans="1:16" ht="14.25">
      <c r="A12" s="96" t="s">
        <v>566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P12" s="1"/>
    </row>
    <row r="13" spans="1:16" ht="12.75">
      <c r="A13" s="97" t="s">
        <v>559</v>
      </c>
      <c r="B13" s="97"/>
      <c r="C13" s="97"/>
      <c r="D13" s="97"/>
      <c r="E13" s="98"/>
      <c r="F13" s="87"/>
      <c r="P13" s="1"/>
    </row>
    <row r="14" spans="1:16" ht="12.75">
      <c r="A14" s="87"/>
      <c r="B14" s="87"/>
      <c r="C14" s="87"/>
      <c r="D14" s="87"/>
      <c r="E14" s="88"/>
      <c r="F14" s="87"/>
      <c r="P14" s="1"/>
    </row>
    <row r="15" spans="1:16" ht="12.75">
      <c r="A15" s="87"/>
      <c r="B15" s="87"/>
      <c r="C15" s="87"/>
      <c r="D15" s="87"/>
      <c r="E15" s="88"/>
      <c r="F15" s="87"/>
      <c r="P15" s="1"/>
    </row>
    <row r="16" spans="1:16" ht="12.75">
      <c r="A16" s="87"/>
      <c r="B16" s="87"/>
      <c r="C16" s="87"/>
      <c r="D16" s="87"/>
      <c r="E16" s="88"/>
      <c r="F16" s="87"/>
      <c r="P16" s="1"/>
    </row>
    <row r="17" spans="1:14" ht="15">
      <c r="A17" s="89" t="s">
        <v>125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2.75">
      <c r="A18" s="90" t="s">
        <v>424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ht="12.75">
      <c r="A19" s="90" t="s">
        <v>425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1" spans="1:14" ht="12.75">
      <c r="A21" s="31"/>
      <c r="B21" s="100" t="s">
        <v>123</v>
      </c>
      <c r="C21" s="100"/>
      <c r="D21" s="100"/>
      <c r="E21" s="100" t="s">
        <v>124</v>
      </c>
      <c r="F21" s="100"/>
      <c r="G21" s="100"/>
      <c r="H21" s="100" t="s">
        <v>156</v>
      </c>
      <c r="I21" s="100"/>
      <c r="J21" s="28" t="s">
        <v>253</v>
      </c>
      <c r="K21" s="28" t="s">
        <v>259</v>
      </c>
      <c r="L21" s="28" t="s">
        <v>257</v>
      </c>
      <c r="M21" s="28" t="s">
        <v>255</v>
      </c>
      <c r="N21" s="28" t="s">
        <v>262</v>
      </c>
    </row>
    <row r="22" spans="1:14" ht="12.75">
      <c r="A22" s="29" t="s">
        <v>56</v>
      </c>
      <c r="B22" s="27" t="s">
        <v>3</v>
      </c>
      <c r="C22" s="27" t="s">
        <v>4</v>
      </c>
      <c r="D22" s="27" t="s">
        <v>121</v>
      </c>
      <c r="E22" s="27" t="s">
        <v>3</v>
      </c>
      <c r="F22" s="27" t="s">
        <v>4</v>
      </c>
      <c r="G22" s="27" t="s">
        <v>122</v>
      </c>
      <c r="H22" s="27" t="s">
        <v>116</v>
      </c>
      <c r="I22" s="30" t="s">
        <v>169</v>
      </c>
      <c r="J22" s="28" t="s">
        <v>254</v>
      </c>
      <c r="K22" s="28" t="s">
        <v>260</v>
      </c>
      <c r="L22" s="28" t="s">
        <v>258</v>
      </c>
      <c r="M22" s="28" t="s">
        <v>256</v>
      </c>
      <c r="N22" s="28" t="s">
        <v>263</v>
      </c>
    </row>
    <row r="23" spans="1:14" ht="12.75">
      <c r="A23" s="41" t="s">
        <v>60</v>
      </c>
      <c r="B23" s="42">
        <v>4.6</v>
      </c>
      <c r="C23" s="42">
        <v>4.6</v>
      </c>
      <c r="D23" s="43">
        <v>0</v>
      </c>
      <c r="E23" s="42">
        <v>3</v>
      </c>
      <c r="F23" s="42">
        <v>2.7</v>
      </c>
      <c r="G23" s="43">
        <v>0</v>
      </c>
      <c r="H23" s="23">
        <v>8681</v>
      </c>
      <c r="I23" s="10">
        <f>9900%/100</f>
        <v>0.99</v>
      </c>
      <c r="J23" s="21" t="s">
        <v>213</v>
      </c>
      <c r="K23" s="23" t="s">
        <v>214</v>
      </c>
      <c r="L23" s="21" t="s">
        <v>215</v>
      </c>
      <c r="M23" s="21" t="s">
        <v>302</v>
      </c>
      <c r="N23" s="21" t="s">
        <v>261</v>
      </c>
    </row>
    <row r="24" spans="1:14" ht="12.75">
      <c r="A24" s="7" t="s">
        <v>16</v>
      </c>
      <c r="B24" s="42">
        <v>3.4</v>
      </c>
      <c r="C24" s="42">
        <v>2.1</v>
      </c>
      <c r="D24" s="43">
        <v>0</v>
      </c>
      <c r="E24" s="42">
        <v>0.7</v>
      </c>
      <c r="F24" s="42">
        <v>0.6</v>
      </c>
      <c r="G24" s="43">
        <v>0</v>
      </c>
      <c r="H24" s="23">
        <v>6685</v>
      </c>
      <c r="I24" s="10">
        <f>9000%/100</f>
        <v>0.9</v>
      </c>
      <c r="J24" s="21" t="s">
        <v>216</v>
      </c>
      <c r="K24" s="23" t="s">
        <v>294</v>
      </c>
      <c r="L24" s="21" t="s">
        <v>217</v>
      </c>
      <c r="M24" s="21" t="s">
        <v>292</v>
      </c>
      <c r="N24" s="21" t="s">
        <v>401</v>
      </c>
    </row>
    <row r="25" spans="1:14" ht="12.75">
      <c r="A25" s="41" t="s">
        <v>30</v>
      </c>
      <c r="B25" s="42">
        <v>4.1</v>
      </c>
      <c r="C25" s="42">
        <v>4</v>
      </c>
      <c r="D25" s="43">
        <v>0</v>
      </c>
      <c r="E25" s="42">
        <v>3.1</v>
      </c>
      <c r="F25" s="42">
        <v>3.1</v>
      </c>
      <c r="G25" s="43">
        <v>0</v>
      </c>
      <c r="H25" s="23">
        <v>8351</v>
      </c>
      <c r="I25" s="10">
        <f>9500%/100</f>
        <v>0.95</v>
      </c>
      <c r="J25" s="21" t="s">
        <v>216</v>
      </c>
      <c r="K25" s="23" t="s">
        <v>214</v>
      </c>
      <c r="L25" s="21" t="s">
        <v>215</v>
      </c>
      <c r="M25" s="21" t="s">
        <v>292</v>
      </c>
      <c r="N25" s="21" t="s">
        <v>399</v>
      </c>
    </row>
    <row r="26" spans="1:14" ht="12.75">
      <c r="A26" s="44" t="s">
        <v>182</v>
      </c>
      <c r="B26" s="42">
        <v>2.9</v>
      </c>
      <c r="C26" s="42">
        <v>2.9</v>
      </c>
      <c r="D26" s="43">
        <v>0</v>
      </c>
      <c r="E26" s="42">
        <v>2.5</v>
      </c>
      <c r="F26" s="42">
        <v>2.2</v>
      </c>
      <c r="G26" s="43">
        <v>0</v>
      </c>
      <c r="H26" s="23">
        <v>8598</v>
      </c>
      <c r="I26" s="10">
        <f>9800%/100</f>
        <v>0.98</v>
      </c>
      <c r="J26" s="21" t="s">
        <v>213</v>
      </c>
      <c r="K26" s="23" t="s">
        <v>214</v>
      </c>
      <c r="L26" s="21" t="s">
        <v>217</v>
      </c>
      <c r="M26" s="21" t="s">
        <v>302</v>
      </c>
      <c r="N26" s="21" t="s">
        <v>261</v>
      </c>
    </row>
    <row r="27" spans="1:14" ht="12.75">
      <c r="A27" s="41"/>
      <c r="B27" s="42"/>
      <c r="C27" s="42"/>
      <c r="D27" s="43"/>
      <c r="E27" s="42"/>
      <c r="F27" s="42"/>
      <c r="G27" s="43"/>
      <c r="H27" s="43"/>
      <c r="J27" s="45"/>
      <c r="K27" s="25"/>
      <c r="L27" s="25"/>
      <c r="M27" s="25"/>
      <c r="N27" s="43"/>
    </row>
    <row r="28" spans="1:14" ht="12.75">
      <c r="A28" s="25" t="s">
        <v>211</v>
      </c>
      <c r="B28" s="42"/>
      <c r="C28" s="42"/>
      <c r="D28" s="46">
        <f>AVERAGE(D23:D26)</f>
        <v>0</v>
      </c>
      <c r="E28" s="42"/>
      <c r="F28" s="42"/>
      <c r="G28" s="46">
        <f>AVERAGE(G23:G26)</f>
        <v>0</v>
      </c>
      <c r="H28" s="46">
        <f>AVERAGE(H23:H26)</f>
        <v>8078.75</v>
      </c>
      <c r="I28" s="47">
        <f>AVERAGE(I23:I26)</f>
        <v>0.955</v>
      </c>
      <c r="J28" s="25"/>
      <c r="K28" s="25"/>
      <c r="L28" s="25"/>
      <c r="M28" s="25"/>
      <c r="N28" s="43"/>
    </row>
    <row r="29" spans="1:14" ht="12.75">
      <c r="A29" s="25" t="s">
        <v>212</v>
      </c>
      <c r="B29" s="42">
        <f>MAX(B23:C26)</f>
        <v>4.6</v>
      </c>
      <c r="C29" s="81">
        <v>4.6</v>
      </c>
      <c r="D29" s="25"/>
      <c r="E29" s="42">
        <f>MAX(E23:F26)</f>
        <v>3.1</v>
      </c>
      <c r="F29" s="81">
        <v>3.1</v>
      </c>
      <c r="G29" s="25"/>
      <c r="H29" s="25"/>
      <c r="I29" s="25"/>
      <c r="J29" s="25"/>
      <c r="K29" s="25"/>
      <c r="L29" s="25"/>
      <c r="M29" s="25"/>
      <c r="N29" s="43"/>
    </row>
    <row r="31" ht="12.75">
      <c r="A31" s="5" t="s">
        <v>485</v>
      </c>
    </row>
    <row r="33" spans="1:12" ht="12.75">
      <c r="A33" s="28" t="s">
        <v>227</v>
      </c>
      <c r="B33" s="95" t="s">
        <v>228</v>
      </c>
      <c r="C33" s="95"/>
      <c r="D33" s="95"/>
      <c r="E33" s="95"/>
      <c r="F33" s="95"/>
      <c r="G33" s="95" t="s">
        <v>229</v>
      </c>
      <c r="H33" s="95"/>
      <c r="I33" s="95"/>
      <c r="J33" s="95"/>
      <c r="K33" s="95" t="s">
        <v>230</v>
      </c>
      <c r="L33" s="95"/>
    </row>
    <row r="34" spans="1:12" ht="12.75">
      <c r="A34" s="23" t="s">
        <v>231</v>
      </c>
      <c r="B34" s="91" t="s">
        <v>232</v>
      </c>
      <c r="C34" s="91"/>
      <c r="D34" s="91"/>
      <c r="E34" s="91"/>
      <c r="F34" s="91"/>
      <c r="G34" s="91" t="s">
        <v>233</v>
      </c>
      <c r="H34" s="91"/>
      <c r="I34" s="91"/>
      <c r="J34" s="91"/>
      <c r="K34" s="91" t="s">
        <v>234</v>
      </c>
      <c r="L34" s="91"/>
    </row>
    <row r="36" spans="1:256" ht="12.75">
      <c r="A36" s="7" t="s">
        <v>466</v>
      </c>
      <c r="B36" s="70">
        <f>COUNTA(A23:A26)</f>
        <v>4</v>
      </c>
      <c r="C36" s="7"/>
      <c r="E36" s="7"/>
      <c r="F36" s="12"/>
      <c r="G36" s="7"/>
      <c r="H36" s="12"/>
      <c r="I36" s="7"/>
      <c r="J36" s="12"/>
      <c r="K36" s="7"/>
      <c r="L36" s="12"/>
      <c r="M36" s="7"/>
      <c r="N36" s="12"/>
      <c r="O36" s="7"/>
      <c r="P36" s="12"/>
      <c r="Q36" s="7"/>
      <c r="R36" s="12"/>
      <c r="S36" s="7"/>
      <c r="T36" s="12"/>
      <c r="U36" s="7"/>
      <c r="V36" s="12"/>
      <c r="W36" s="7"/>
      <c r="X36" s="12"/>
      <c r="Y36" s="7"/>
      <c r="Z36" s="12"/>
      <c r="AA36" s="7"/>
      <c r="AB36" s="12"/>
      <c r="AC36" s="7"/>
      <c r="AD36" s="12"/>
      <c r="AE36" s="7"/>
      <c r="AF36" s="12"/>
      <c r="AG36" s="7"/>
      <c r="AH36" s="12"/>
      <c r="AI36" s="7"/>
      <c r="AJ36" s="12"/>
      <c r="AK36" s="7"/>
      <c r="AL36" s="12"/>
      <c r="AM36" s="7"/>
      <c r="AN36" s="12"/>
      <c r="AO36" s="7"/>
      <c r="AP36" s="12"/>
      <c r="AQ36" s="7"/>
      <c r="AR36" s="12"/>
      <c r="AS36" s="7"/>
      <c r="AT36" s="12"/>
      <c r="AU36" s="7"/>
      <c r="AV36" s="12"/>
      <c r="AW36" s="7"/>
      <c r="AX36" s="12"/>
      <c r="AY36" s="7"/>
      <c r="AZ36" s="12"/>
      <c r="BA36" s="7"/>
      <c r="BB36" s="12"/>
      <c r="BC36" s="7"/>
      <c r="BD36" s="12"/>
      <c r="BE36" s="7"/>
      <c r="BF36" s="12"/>
      <c r="BG36" s="7"/>
      <c r="BH36" s="12"/>
      <c r="BI36" s="7"/>
      <c r="BJ36" s="12"/>
      <c r="BK36" s="7"/>
      <c r="BL36" s="12"/>
      <c r="BM36" s="7"/>
      <c r="BN36" s="12"/>
      <c r="BO36" s="7"/>
      <c r="BP36" s="12"/>
      <c r="BQ36" s="7"/>
      <c r="BR36" s="12"/>
      <c r="BS36" s="7"/>
      <c r="BT36" s="12"/>
      <c r="BU36" s="7"/>
      <c r="BV36" s="12"/>
      <c r="BW36" s="7"/>
      <c r="BX36" s="12"/>
      <c r="BY36" s="7"/>
      <c r="BZ36" s="12"/>
      <c r="CA36" s="7"/>
      <c r="CB36" s="12"/>
      <c r="CC36" s="7"/>
      <c r="CD36" s="12"/>
      <c r="CE36" s="7"/>
      <c r="CF36" s="12"/>
      <c r="CG36" s="7"/>
      <c r="CH36" s="12"/>
      <c r="CI36" s="7"/>
      <c r="CJ36" s="12"/>
      <c r="CK36" s="7"/>
      <c r="CL36" s="12"/>
      <c r="CM36" s="7"/>
      <c r="CN36" s="12"/>
      <c r="CO36" s="7"/>
      <c r="CP36" s="12"/>
      <c r="CQ36" s="7"/>
      <c r="CR36" s="12"/>
      <c r="CS36" s="7"/>
      <c r="CT36" s="12"/>
      <c r="CU36" s="7"/>
      <c r="CV36" s="12"/>
      <c r="CW36" s="7"/>
      <c r="CX36" s="12"/>
      <c r="CY36" s="7"/>
      <c r="CZ36" s="12"/>
      <c r="DA36" s="7"/>
      <c r="DB36" s="12"/>
      <c r="DC36" s="7"/>
      <c r="DD36" s="12"/>
      <c r="DE36" s="7"/>
      <c r="DF36" s="12"/>
      <c r="DG36" s="7"/>
      <c r="DH36" s="12"/>
      <c r="DI36" s="7"/>
      <c r="DJ36" s="12"/>
      <c r="DK36" s="7"/>
      <c r="DL36" s="12"/>
      <c r="DM36" s="7"/>
      <c r="DN36" s="12"/>
      <c r="DO36" s="7"/>
      <c r="DP36" s="12"/>
      <c r="DQ36" s="7"/>
      <c r="DR36" s="12"/>
      <c r="DS36" s="7"/>
      <c r="DT36" s="12"/>
      <c r="DU36" s="7"/>
      <c r="DV36" s="12"/>
      <c r="DW36" s="7"/>
      <c r="DX36" s="12"/>
      <c r="DY36" s="7"/>
      <c r="DZ36" s="12"/>
      <c r="EA36" s="7"/>
      <c r="EB36" s="12"/>
      <c r="EC36" s="7"/>
      <c r="ED36" s="12"/>
      <c r="EE36" s="7"/>
      <c r="EF36" s="12"/>
      <c r="EG36" s="7"/>
      <c r="EH36" s="12"/>
      <c r="EI36" s="7"/>
      <c r="EJ36" s="12"/>
      <c r="EK36" s="7"/>
      <c r="EL36" s="12"/>
      <c r="EM36" s="7"/>
      <c r="EN36" s="12"/>
      <c r="EO36" s="7"/>
      <c r="EP36" s="12"/>
      <c r="EQ36" s="7"/>
      <c r="ER36" s="12"/>
      <c r="ES36" s="7"/>
      <c r="ET36" s="12"/>
      <c r="EU36" s="7"/>
      <c r="EV36" s="12"/>
      <c r="EW36" s="7"/>
      <c r="EX36" s="12"/>
      <c r="EY36" s="7"/>
      <c r="EZ36" s="12"/>
      <c r="FA36" s="7"/>
      <c r="FB36" s="12"/>
      <c r="FC36" s="7"/>
      <c r="FD36" s="12"/>
      <c r="FE36" s="7"/>
      <c r="FF36" s="12"/>
      <c r="FG36" s="7"/>
      <c r="FH36" s="12"/>
      <c r="FI36" s="7"/>
      <c r="FJ36" s="12"/>
      <c r="FK36" s="7"/>
      <c r="FL36" s="12"/>
      <c r="FM36" s="7"/>
      <c r="FN36" s="12"/>
      <c r="FO36" s="7"/>
      <c r="FP36" s="12"/>
      <c r="FQ36" s="7"/>
      <c r="FR36" s="12"/>
      <c r="FS36" s="7"/>
      <c r="FT36" s="12"/>
      <c r="FU36" s="7"/>
      <c r="FV36" s="12"/>
      <c r="FW36" s="7"/>
      <c r="FX36" s="12"/>
      <c r="FY36" s="7"/>
      <c r="FZ36" s="12"/>
      <c r="GA36" s="7"/>
      <c r="GB36" s="12"/>
      <c r="GC36" s="7"/>
      <c r="GD36" s="12"/>
      <c r="GE36" s="7"/>
      <c r="GF36" s="12"/>
      <c r="GG36" s="7"/>
      <c r="GH36" s="12"/>
      <c r="GI36" s="7"/>
      <c r="GJ36" s="12"/>
      <c r="GK36" s="7"/>
      <c r="GL36" s="12"/>
      <c r="GM36" s="7"/>
      <c r="GN36" s="12"/>
      <c r="GO36" s="7"/>
      <c r="GP36" s="12"/>
      <c r="GQ36" s="7"/>
      <c r="GR36" s="12"/>
      <c r="GS36" s="7"/>
      <c r="GT36" s="12"/>
      <c r="GU36" s="7"/>
      <c r="GV36" s="12"/>
      <c r="GW36" s="7"/>
      <c r="GX36" s="12"/>
      <c r="GY36" s="7"/>
      <c r="GZ36" s="12"/>
      <c r="HA36" s="7"/>
      <c r="HB36" s="12"/>
      <c r="HC36" s="7"/>
      <c r="HD36" s="12"/>
      <c r="HE36" s="7"/>
      <c r="HF36" s="12"/>
      <c r="HG36" s="7"/>
      <c r="HH36" s="12"/>
      <c r="HI36" s="7"/>
      <c r="HJ36" s="12"/>
      <c r="HK36" s="7"/>
      <c r="HL36" s="12"/>
      <c r="HM36" s="7"/>
      <c r="HN36" s="12"/>
      <c r="HO36" s="7"/>
      <c r="HP36" s="12"/>
      <c r="HQ36" s="7"/>
      <c r="HR36" s="12"/>
      <c r="HS36" s="7"/>
      <c r="HT36" s="12"/>
      <c r="HU36" s="7"/>
      <c r="HV36" s="12"/>
      <c r="HW36" s="7"/>
      <c r="HX36" s="12"/>
      <c r="HY36" s="7"/>
      <c r="HZ36" s="12"/>
      <c r="IA36" s="7"/>
      <c r="IB36" s="12"/>
      <c r="IC36" s="7"/>
      <c r="ID36" s="12"/>
      <c r="IE36" s="7"/>
      <c r="IF36" s="12"/>
      <c r="IG36" s="7"/>
      <c r="IH36" s="12"/>
      <c r="II36" s="7"/>
      <c r="IJ36" s="12"/>
      <c r="IK36" s="7"/>
      <c r="IL36" s="12"/>
      <c r="IM36" s="7"/>
      <c r="IN36" s="12"/>
      <c r="IO36" s="7"/>
      <c r="IP36" s="12"/>
      <c r="IQ36" s="7"/>
      <c r="IR36" s="12"/>
      <c r="IS36" s="7"/>
      <c r="IT36" s="12"/>
      <c r="IU36" s="7"/>
      <c r="IV36" s="12"/>
    </row>
  </sheetData>
  <mergeCells count="19">
    <mergeCell ref="A12:M12"/>
    <mergeCell ref="A13:E13"/>
    <mergeCell ref="A1:P1"/>
    <mergeCell ref="A2:P2"/>
    <mergeCell ref="A3:P3"/>
    <mergeCell ref="D5:E5"/>
    <mergeCell ref="G5:H5"/>
    <mergeCell ref="B21:D21"/>
    <mergeCell ref="E21:G21"/>
    <mergeCell ref="H21:I21"/>
    <mergeCell ref="A17:N17"/>
    <mergeCell ref="A19:N19"/>
    <mergeCell ref="A18:N18"/>
    <mergeCell ref="K33:L33"/>
    <mergeCell ref="K34:L34"/>
    <mergeCell ref="B33:F33"/>
    <mergeCell ref="B34:F34"/>
    <mergeCell ref="G33:J33"/>
    <mergeCell ref="G34:J34"/>
  </mergeCells>
  <printOptions horizontalCentered="1"/>
  <pageMargins left="0.1" right="0.1" top="0.25" bottom="0.5" header="0" footer="0"/>
  <pageSetup fitToHeight="1" fitToWidth="1" horizontalDpi="600" verticalDpi="600" orientation="landscape" scale="87" r:id="rId1"/>
  <headerFooter alignWithMargins="0">
    <oddFooter>&amp;C&amp;8For the year of 2003&amp;R&amp;8Page &amp;P of &amp;N</oddFooter>
  </headerFooter>
  <rowBreaks count="1" manualBreakCount="1">
    <brk id="60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A20" sqref="A20:IV20"/>
    </sheetView>
  </sheetViews>
  <sheetFormatPr defaultColWidth="9.140625" defaultRowHeight="12.75"/>
  <cols>
    <col min="1" max="1" width="38.7109375" style="5" bestFit="1" customWidth="1"/>
    <col min="2" max="2" width="11.8515625" style="5" customWidth="1"/>
    <col min="3" max="3" width="14.57421875" style="5" customWidth="1"/>
    <col min="4" max="4" width="6.8515625" style="6" customWidth="1"/>
    <col min="5" max="7" width="6.8515625" style="5" customWidth="1"/>
    <col min="8" max="8" width="6.8515625" style="6" customWidth="1"/>
    <col min="9" max="11" width="6.8515625" style="5" customWidth="1"/>
    <col min="12" max="12" width="6.8515625" style="5" bestFit="1" customWidth="1"/>
    <col min="13" max="13" width="11.140625" style="5" bestFit="1" customWidth="1"/>
    <col min="14" max="14" width="18.421875" style="5" bestFit="1" customWidth="1"/>
    <col min="15" max="15" width="7.421875" style="5" bestFit="1" customWidth="1"/>
    <col min="16" max="16" width="9.7109375" style="5" bestFit="1" customWidth="1"/>
    <col min="17" max="17" width="17.421875" style="5" bestFit="1" customWidth="1"/>
    <col min="18" max="18" width="28.421875" style="5" bestFit="1" customWidth="1"/>
    <col min="19" max="16384" width="9.140625" style="5" customWidth="1"/>
  </cols>
  <sheetData>
    <row r="1" spans="1:18" ht="18.75">
      <c r="A1" s="89" t="s">
        <v>571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2.75">
      <c r="A2" s="90" t="s">
        <v>422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4.25">
      <c r="A3" s="90" t="s">
        <v>572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1" ht="12.75">
      <c r="A4" s="71"/>
      <c r="B4" s="71"/>
      <c r="C4" s="71"/>
      <c r="E4" s="71"/>
      <c r="F4" s="71"/>
      <c r="G4" s="71"/>
      <c r="I4" s="71"/>
      <c r="J4" s="71"/>
      <c r="K4" s="71"/>
    </row>
    <row r="5" spans="1:18" ht="12.75">
      <c r="A5" s="39"/>
      <c r="B5" s="39"/>
      <c r="C5" s="39"/>
      <c r="D5" s="92" t="s">
        <v>117</v>
      </c>
      <c r="E5" s="92"/>
      <c r="F5" s="92" t="s">
        <v>118</v>
      </c>
      <c r="G5" s="92"/>
      <c r="H5" s="92" t="s">
        <v>119</v>
      </c>
      <c r="I5" s="92"/>
      <c r="J5" s="92" t="s">
        <v>120</v>
      </c>
      <c r="K5" s="92"/>
      <c r="L5" s="92" t="s">
        <v>156</v>
      </c>
      <c r="M5" s="92"/>
      <c r="N5" s="28" t="s">
        <v>253</v>
      </c>
      <c r="O5" s="28" t="s">
        <v>259</v>
      </c>
      <c r="P5" s="28" t="s">
        <v>257</v>
      </c>
      <c r="Q5" s="28" t="s">
        <v>255</v>
      </c>
      <c r="R5" s="28" t="s">
        <v>262</v>
      </c>
    </row>
    <row r="6" spans="1:18" ht="12.75">
      <c r="A6" s="36" t="s">
        <v>56</v>
      </c>
      <c r="B6" s="29" t="s">
        <v>2</v>
      </c>
      <c r="C6" s="29" t="s">
        <v>1</v>
      </c>
      <c r="D6" s="36" t="s">
        <v>116</v>
      </c>
      <c r="E6" s="36" t="s">
        <v>5</v>
      </c>
      <c r="F6" s="36" t="s">
        <v>116</v>
      </c>
      <c r="G6" s="36" t="s">
        <v>5</v>
      </c>
      <c r="H6" s="36" t="s">
        <v>116</v>
      </c>
      <c r="I6" s="36" t="s">
        <v>5</v>
      </c>
      <c r="J6" s="36" t="s">
        <v>116</v>
      </c>
      <c r="K6" s="36" t="s">
        <v>5</v>
      </c>
      <c r="L6" s="36" t="s">
        <v>116</v>
      </c>
      <c r="M6" s="36" t="s">
        <v>218</v>
      </c>
      <c r="N6" s="28" t="s">
        <v>254</v>
      </c>
      <c r="O6" s="28" t="s">
        <v>260</v>
      </c>
      <c r="P6" s="28" t="s">
        <v>258</v>
      </c>
      <c r="Q6" s="28" t="s">
        <v>256</v>
      </c>
      <c r="R6" s="28" t="s">
        <v>263</v>
      </c>
    </row>
    <row r="7" spans="1:18" ht="12.75">
      <c r="A7" s="5" t="s">
        <v>8</v>
      </c>
      <c r="B7" s="19" t="s">
        <v>502</v>
      </c>
      <c r="D7" s="23">
        <v>15</v>
      </c>
      <c r="E7" s="65">
        <v>0.001</v>
      </c>
      <c r="F7" s="23">
        <v>15</v>
      </c>
      <c r="G7" s="65">
        <v>0.001</v>
      </c>
      <c r="H7" s="23">
        <v>16</v>
      </c>
      <c r="I7" s="65">
        <v>0.001</v>
      </c>
      <c r="J7" s="23">
        <v>14</v>
      </c>
      <c r="K7" s="65">
        <v>0.001</v>
      </c>
      <c r="L7" s="12">
        <v>60</v>
      </c>
      <c r="M7" s="10">
        <f aca="true" t="shared" si="0" ref="M7:M28">(L7/60)</f>
        <v>1</v>
      </c>
      <c r="N7" s="21" t="s">
        <v>216</v>
      </c>
      <c r="O7" s="23" t="s">
        <v>214</v>
      </c>
      <c r="P7" s="23" t="s">
        <v>215</v>
      </c>
      <c r="Q7" s="21" t="s">
        <v>292</v>
      </c>
      <c r="R7" s="21" t="s">
        <v>216</v>
      </c>
    </row>
    <row r="8" spans="1:18" ht="12.75">
      <c r="A8" s="5" t="s">
        <v>11</v>
      </c>
      <c r="B8" s="19" t="s">
        <v>505</v>
      </c>
      <c r="C8" s="19" t="s">
        <v>505</v>
      </c>
      <c r="D8" s="23">
        <v>13</v>
      </c>
      <c r="E8" s="65">
        <v>0.001</v>
      </c>
      <c r="F8" s="23">
        <v>15</v>
      </c>
      <c r="G8" s="65">
        <v>0.001</v>
      </c>
      <c r="H8" s="23">
        <v>16</v>
      </c>
      <c r="I8" s="65">
        <v>0.0034375</v>
      </c>
      <c r="J8" s="23">
        <v>14</v>
      </c>
      <c r="K8" s="65">
        <v>0.0016428571428571401</v>
      </c>
      <c r="L8" s="12">
        <v>58</v>
      </c>
      <c r="M8" s="10">
        <f t="shared" si="0"/>
        <v>0.9666666666666667</v>
      </c>
      <c r="N8" s="21" t="s">
        <v>216</v>
      </c>
      <c r="O8" s="23" t="s">
        <v>214</v>
      </c>
      <c r="P8" s="23" t="s">
        <v>215</v>
      </c>
      <c r="Q8" s="21" t="s">
        <v>293</v>
      </c>
      <c r="R8" s="21" t="s">
        <v>216</v>
      </c>
    </row>
    <row r="9" spans="1:18" ht="12.75">
      <c r="A9" s="5" t="s">
        <v>431</v>
      </c>
      <c r="B9" s="19" t="s">
        <v>507</v>
      </c>
      <c r="C9" s="19" t="s">
        <v>508</v>
      </c>
      <c r="D9" s="23">
        <v>15</v>
      </c>
      <c r="E9" s="65">
        <v>0.0022</v>
      </c>
      <c r="F9" s="23">
        <v>15</v>
      </c>
      <c r="G9" s="65">
        <v>0.0034000000000000002</v>
      </c>
      <c r="H9" s="23">
        <v>15</v>
      </c>
      <c r="I9" s="65">
        <v>0.0048000000000000004</v>
      </c>
      <c r="J9" s="23">
        <v>15</v>
      </c>
      <c r="K9" s="65">
        <v>0.0034000000000000002</v>
      </c>
      <c r="L9" s="12">
        <v>60</v>
      </c>
      <c r="M9" s="10">
        <f t="shared" si="0"/>
        <v>1</v>
      </c>
      <c r="N9" s="21" t="s">
        <v>213</v>
      </c>
      <c r="O9" s="23" t="s">
        <v>294</v>
      </c>
      <c r="P9" s="23" t="s">
        <v>215</v>
      </c>
      <c r="Q9" s="21" t="s">
        <v>293</v>
      </c>
      <c r="R9" s="21" t="s">
        <v>402</v>
      </c>
    </row>
    <row r="10" spans="1:18" ht="12.75">
      <c r="A10" s="5" t="s">
        <v>16</v>
      </c>
      <c r="B10" s="19" t="s">
        <v>507</v>
      </c>
      <c r="D10" s="23">
        <v>13</v>
      </c>
      <c r="E10" s="65">
        <v>0.003923076923076921</v>
      </c>
      <c r="F10" s="23">
        <v>12</v>
      </c>
      <c r="G10" s="65">
        <v>0.001</v>
      </c>
      <c r="H10" s="23">
        <v>12</v>
      </c>
      <c r="I10" s="65">
        <v>0.001</v>
      </c>
      <c r="J10" s="23">
        <v>14</v>
      </c>
      <c r="K10" s="65">
        <v>0.0016428571428571401</v>
      </c>
      <c r="L10" s="12">
        <v>51</v>
      </c>
      <c r="M10" s="10">
        <f t="shared" si="0"/>
        <v>0.85</v>
      </c>
      <c r="N10" s="21" t="s">
        <v>216</v>
      </c>
      <c r="O10" s="23" t="s">
        <v>214</v>
      </c>
      <c r="P10" s="23" t="s">
        <v>215</v>
      </c>
      <c r="Q10" s="21" t="s">
        <v>295</v>
      </c>
      <c r="R10" s="21" t="s">
        <v>401</v>
      </c>
    </row>
    <row r="11" spans="1:18" ht="12.75">
      <c r="A11" s="5" t="s">
        <v>239</v>
      </c>
      <c r="B11" s="19" t="s">
        <v>507</v>
      </c>
      <c r="C11" s="19" t="s">
        <v>508</v>
      </c>
      <c r="D11" s="23">
        <v>14</v>
      </c>
      <c r="E11" s="65">
        <v>0.00428571428571429</v>
      </c>
      <c r="F11" s="23">
        <v>15</v>
      </c>
      <c r="G11" s="65">
        <v>0.0022</v>
      </c>
      <c r="H11" s="23">
        <v>16</v>
      </c>
      <c r="I11" s="65">
        <v>0.0021875</v>
      </c>
      <c r="J11" s="23">
        <v>15</v>
      </c>
      <c r="K11" s="65">
        <v>0.00473333333333333</v>
      </c>
      <c r="L11" s="12">
        <v>60</v>
      </c>
      <c r="M11" s="10">
        <f t="shared" si="0"/>
        <v>1</v>
      </c>
      <c r="N11" s="21" t="s">
        <v>216</v>
      </c>
      <c r="O11" s="23" t="s">
        <v>294</v>
      </c>
      <c r="P11" s="23" t="s">
        <v>296</v>
      </c>
      <c r="Q11" s="21" t="s">
        <v>293</v>
      </c>
      <c r="R11" s="21" t="s">
        <v>403</v>
      </c>
    </row>
    <row r="12" spans="1:18" ht="12.75">
      <c r="A12" s="5" t="s">
        <v>24</v>
      </c>
      <c r="B12" s="19" t="s">
        <v>514</v>
      </c>
      <c r="C12" s="19" t="s">
        <v>514</v>
      </c>
      <c r="D12" s="23">
        <v>13</v>
      </c>
      <c r="E12" s="65">
        <v>0.008076923076923079</v>
      </c>
      <c r="F12" s="23">
        <v>14</v>
      </c>
      <c r="G12" s="65">
        <v>0.005571428571428571</v>
      </c>
      <c r="H12" s="23">
        <v>16</v>
      </c>
      <c r="I12" s="65">
        <v>0.017249999999999998</v>
      </c>
      <c r="J12" s="23">
        <v>13</v>
      </c>
      <c r="K12" s="65">
        <v>0.00676923076923077</v>
      </c>
      <c r="L12" s="12">
        <v>56</v>
      </c>
      <c r="M12" s="10">
        <f t="shared" si="0"/>
        <v>0.9333333333333333</v>
      </c>
      <c r="N12" s="21" t="s">
        <v>216</v>
      </c>
      <c r="O12" s="23" t="s">
        <v>294</v>
      </c>
      <c r="P12" s="23" t="s">
        <v>296</v>
      </c>
      <c r="Q12" s="21" t="s">
        <v>292</v>
      </c>
      <c r="R12" s="21" t="s">
        <v>216</v>
      </c>
    </row>
    <row r="13" spans="1:18" ht="12.75">
      <c r="A13" s="5" t="s">
        <v>463</v>
      </c>
      <c r="B13" s="19" t="s">
        <v>514</v>
      </c>
      <c r="C13" s="19" t="s">
        <v>514</v>
      </c>
      <c r="D13" s="23">
        <v>13</v>
      </c>
      <c r="E13" s="65">
        <v>0.001</v>
      </c>
      <c r="F13" s="23">
        <v>14</v>
      </c>
      <c r="G13" s="65">
        <v>0.001</v>
      </c>
      <c r="H13" s="23">
        <v>16</v>
      </c>
      <c r="I13" s="65">
        <v>0.00275</v>
      </c>
      <c r="J13" s="23">
        <v>13</v>
      </c>
      <c r="K13" s="65">
        <v>0.001</v>
      </c>
      <c r="L13" s="12">
        <v>56</v>
      </c>
      <c r="M13" s="10">
        <f t="shared" si="0"/>
        <v>0.9333333333333333</v>
      </c>
      <c r="N13" s="21" t="s">
        <v>216</v>
      </c>
      <c r="O13" s="23" t="s">
        <v>214</v>
      </c>
      <c r="P13" s="23" t="s">
        <v>215</v>
      </c>
      <c r="Q13" s="21" t="s">
        <v>293</v>
      </c>
      <c r="R13" s="21" t="s">
        <v>216</v>
      </c>
    </row>
    <row r="14" spans="1:18" ht="12.75">
      <c r="A14" s="5" t="s">
        <v>27</v>
      </c>
      <c r="B14" s="19" t="s">
        <v>514</v>
      </c>
      <c r="C14" s="19" t="s">
        <v>514</v>
      </c>
      <c r="D14" s="23">
        <v>13</v>
      </c>
      <c r="E14" s="65">
        <v>0.00676923076923077</v>
      </c>
      <c r="F14" s="23">
        <v>15</v>
      </c>
      <c r="G14" s="65">
        <v>0.0092</v>
      </c>
      <c r="H14" s="23">
        <v>16</v>
      </c>
      <c r="I14" s="65">
        <v>0.00275</v>
      </c>
      <c r="J14" s="23">
        <v>13</v>
      </c>
      <c r="K14" s="65">
        <v>0.0016923076923076902</v>
      </c>
      <c r="L14" s="12">
        <v>57</v>
      </c>
      <c r="M14" s="10">
        <f t="shared" si="0"/>
        <v>0.95</v>
      </c>
      <c r="N14" s="21" t="s">
        <v>213</v>
      </c>
      <c r="O14" s="23" t="s">
        <v>214</v>
      </c>
      <c r="P14" s="23" t="s">
        <v>296</v>
      </c>
      <c r="Q14" s="21" t="s">
        <v>293</v>
      </c>
      <c r="R14" s="21" t="s">
        <v>216</v>
      </c>
    </row>
    <row r="15" spans="1:18" ht="12.75">
      <c r="A15" s="5" t="s">
        <v>411</v>
      </c>
      <c r="B15" s="19" t="s">
        <v>514</v>
      </c>
      <c r="C15" s="21" t="s">
        <v>514</v>
      </c>
      <c r="D15" s="23">
        <v>13</v>
      </c>
      <c r="E15" s="65">
        <v>0.010384615384615402</v>
      </c>
      <c r="F15" s="23">
        <v>15</v>
      </c>
      <c r="G15" s="65">
        <v>0.00986666666666667</v>
      </c>
      <c r="H15" s="23">
        <v>16</v>
      </c>
      <c r="I15" s="65">
        <v>0.003875</v>
      </c>
      <c r="J15" s="23">
        <v>14</v>
      </c>
      <c r="K15" s="65">
        <v>0.00428571428571429</v>
      </c>
      <c r="L15" s="12">
        <v>58</v>
      </c>
      <c r="M15" s="10">
        <f t="shared" si="0"/>
        <v>0.9666666666666667</v>
      </c>
      <c r="N15" s="21" t="s">
        <v>216</v>
      </c>
      <c r="O15" s="23" t="s">
        <v>294</v>
      </c>
      <c r="P15" s="23" t="s">
        <v>296</v>
      </c>
      <c r="Q15" s="21" t="s">
        <v>292</v>
      </c>
      <c r="R15" s="21" t="s">
        <v>216</v>
      </c>
    </row>
    <row r="16" spans="1:18" ht="12.75">
      <c r="A16" s="5" t="s">
        <v>30</v>
      </c>
      <c r="B16" s="19" t="s">
        <v>515</v>
      </c>
      <c r="C16" s="19" t="s">
        <v>515</v>
      </c>
      <c r="D16" s="23">
        <v>12</v>
      </c>
      <c r="E16" s="65">
        <v>0.00325</v>
      </c>
      <c r="F16" s="23">
        <v>15</v>
      </c>
      <c r="G16" s="65">
        <v>0.0016</v>
      </c>
      <c r="H16" s="23">
        <v>15</v>
      </c>
      <c r="I16" s="65">
        <v>0.0054</v>
      </c>
      <c r="J16" s="23">
        <v>11</v>
      </c>
      <c r="K16" s="65">
        <v>0.00609090909090909</v>
      </c>
      <c r="L16" s="12">
        <v>53</v>
      </c>
      <c r="M16" s="10">
        <f t="shared" si="0"/>
        <v>0.8833333333333333</v>
      </c>
      <c r="N16" s="21" t="s">
        <v>213</v>
      </c>
      <c r="O16" s="23" t="s">
        <v>214</v>
      </c>
      <c r="P16" s="23" t="s">
        <v>215</v>
      </c>
      <c r="Q16" s="21" t="s">
        <v>293</v>
      </c>
      <c r="R16" s="21" t="s">
        <v>402</v>
      </c>
    </row>
    <row r="17" spans="1:18" ht="12.75">
      <c r="A17" s="5" t="s">
        <v>32</v>
      </c>
      <c r="B17" s="19" t="s">
        <v>515</v>
      </c>
      <c r="C17" s="19" t="s">
        <v>462</v>
      </c>
      <c r="D17" s="23">
        <v>14</v>
      </c>
      <c r="E17" s="65">
        <v>0.001</v>
      </c>
      <c r="F17" s="23">
        <v>13</v>
      </c>
      <c r="G17" s="65">
        <v>0.001</v>
      </c>
      <c r="H17" s="23">
        <v>15</v>
      </c>
      <c r="I17" s="65">
        <v>0.001</v>
      </c>
      <c r="J17" s="23">
        <v>14</v>
      </c>
      <c r="K17" s="65">
        <v>0.001</v>
      </c>
      <c r="L17" s="12">
        <v>56</v>
      </c>
      <c r="M17" s="10">
        <f t="shared" si="0"/>
        <v>0.9333333333333333</v>
      </c>
      <c r="N17" s="21" t="s">
        <v>213</v>
      </c>
      <c r="O17" s="23" t="s">
        <v>294</v>
      </c>
      <c r="P17" s="23" t="s">
        <v>215</v>
      </c>
      <c r="Q17" s="21" t="s">
        <v>293</v>
      </c>
      <c r="R17" s="21" t="s">
        <v>403</v>
      </c>
    </row>
    <row r="18" spans="1:18" ht="12.75">
      <c r="A18" s="5" t="s">
        <v>35</v>
      </c>
      <c r="B18" s="19" t="s">
        <v>516</v>
      </c>
      <c r="C18" s="19" t="s">
        <v>516</v>
      </c>
      <c r="D18" s="23">
        <v>13</v>
      </c>
      <c r="E18" s="65">
        <v>0.00384615384615385</v>
      </c>
      <c r="F18" s="23">
        <v>14</v>
      </c>
      <c r="G18" s="65">
        <v>0.00628571428571429</v>
      </c>
      <c r="H18" s="23">
        <v>16</v>
      </c>
      <c r="I18" s="65">
        <v>0.0015625</v>
      </c>
      <c r="J18" s="23">
        <v>13</v>
      </c>
      <c r="K18" s="65">
        <v>0.003923076923076921</v>
      </c>
      <c r="L18" s="12">
        <v>56</v>
      </c>
      <c r="M18" s="10">
        <f t="shared" si="0"/>
        <v>0.9333333333333333</v>
      </c>
      <c r="N18" s="21" t="s">
        <v>216</v>
      </c>
      <c r="O18" s="23" t="s">
        <v>214</v>
      </c>
      <c r="P18" s="23" t="s">
        <v>215</v>
      </c>
      <c r="Q18" s="21" t="s">
        <v>293</v>
      </c>
      <c r="R18" s="21" t="s">
        <v>216</v>
      </c>
    </row>
    <row r="19" spans="1:18" ht="12.75">
      <c r="A19" s="5" t="s">
        <v>165</v>
      </c>
      <c r="B19" s="19" t="s">
        <v>516</v>
      </c>
      <c r="C19" s="20"/>
      <c r="D19" s="23">
        <v>14</v>
      </c>
      <c r="E19" s="65">
        <v>0.00435714285714286</v>
      </c>
      <c r="F19" s="23">
        <v>14</v>
      </c>
      <c r="G19" s="65">
        <v>0.0106428571428571</v>
      </c>
      <c r="H19" s="23">
        <v>15</v>
      </c>
      <c r="I19" s="65">
        <v>0.00753333333333333</v>
      </c>
      <c r="J19" s="23">
        <v>13</v>
      </c>
      <c r="K19" s="65">
        <v>0.0024615384615384603</v>
      </c>
      <c r="L19" s="12">
        <v>56</v>
      </c>
      <c r="M19" s="10">
        <f t="shared" si="0"/>
        <v>0.9333333333333333</v>
      </c>
      <c r="N19" s="21" t="s">
        <v>216</v>
      </c>
      <c r="O19" s="23" t="s">
        <v>294</v>
      </c>
      <c r="P19" s="23" t="s">
        <v>296</v>
      </c>
      <c r="Q19" s="21" t="s">
        <v>293</v>
      </c>
      <c r="R19" s="21" t="s">
        <v>403</v>
      </c>
    </row>
    <row r="20" spans="1:18" ht="12.75">
      <c r="A20" s="5" t="s">
        <v>39</v>
      </c>
      <c r="B20" s="19" t="s">
        <v>517</v>
      </c>
      <c r="C20" s="19" t="s">
        <v>458</v>
      </c>
      <c r="D20" s="23">
        <v>15</v>
      </c>
      <c r="E20" s="65">
        <v>0.0022</v>
      </c>
      <c r="F20" s="23">
        <v>15</v>
      </c>
      <c r="G20" s="65">
        <v>0.0016</v>
      </c>
      <c r="H20" s="23">
        <v>16</v>
      </c>
      <c r="I20" s="65">
        <v>0.0015625</v>
      </c>
      <c r="J20" s="23">
        <v>14</v>
      </c>
      <c r="K20" s="65">
        <v>0.003</v>
      </c>
      <c r="L20" s="12">
        <v>60</v>
      </c>
      <c r="M20" s="10">
        <f t="shared" si="0"/>
        <v>1</v>
      </c>
      <c r="N20" s="21" t="s">
        <v>216</v>
      </c>
      <c r="O20" s="23" t="s">
        <v>214</v>
      </c>
      <c r="P20" s="23" t="s">
        <v>215</v>
      </c>
      <c r="Q20" s="21" t="s">
        <v>293</v>
      </c>
      <c r="R20" s="21" t="s">
        <v>402</v>
      </c>
    </row>
    <row r="21" spans="1:18" ht="12.75">
      <c r="A21" s="5" t="s">
        <v>237</v>
      </c>
      <c r="B21" s="19" t="s">
        <v>518</v>
      </c>
      <c r="C21" s="20"/>
      <c r="D21" s="23">
        <v>13</v>
      </c>
      <c r="E21" s="65">
        <v>0.001</v>
      </c>
      <c r="F21" s="23">
        <v>15</v>
      </c>
      <c r="G21" s="65">
        <v>0.0028</v>
      </c>
      <c r="H21" s="23">
        <v>15</v>
      </c>
      <c r="I21" s="65">
        <v>0.00286666666666667</v>
      </c>
      <c r="J21" s="23">
        <v>14</v>
      </c>
      <c r="K21" s="65">
        <v>0.00435714285714286</v>
      </c>
      <c r="L21" s="12">
        <v>57</v>
      </c>
      <c r="M21" s="10">
        <f t="shared" si="0"/>
        <v>0.95</v>
      </c>
      <c r="N21" s="21" t="s">
        <v>202</v>
      </c>
      <c r="O21" s="23" t="s">
        <v>297</v>
      </c>
      <c r="P21" s="23" t="s">
        <v>296</v>
      </c>
      <c r="Q21" s="21" t="s">
        <v>298</v>
      </c>
      <c r="R21" s="21" t="s">
        <v>403</v>
      </c>
    </row>
    <row r="22" spans="1:18" ht="12.75">
      <c r="A22" s="5" t="s">
        <v>44</v>
      </c>
      <c r="B22" s="19" t="s">
        <v>518</v>
      </c>
      <c r="C22" s="19" t="s">
        <v>519</v>
      </c>
      <c r="D22" s="23">
        <v>13</v>
      </c>
      <c r="E22" s="65">
        <v>0.00384615384615385</v>
      </c>
      <c r="F22" s="23">
        <v>15</v>
      </c>
      <c r="G22" s="65">
        <v>0.00473333333333333</v>
      </c>
      <c r="H22" s="23">
        <v>16</v>
      </c>
      <c r="I22" s="65">
        <v>0.0045625</v>
      </c>
      <c r="J22" s="23">
        <v>14</v>
      </c>
      <c r="K22" s="65">
        <v>0.0183571428571429</v>
      </c>
      <c r="L22" s="12">
        <v>58</v>
      </c>
      <c r="M22" s="10">
        <f t="shared" si="0"/>
        <v>0.9666666666666667</v>
      </c>
      <c r="N22" s="21" t="s">
        <v>216</v>
      </c>
      <c r="O22" s="23" t="s">
        <v>214</v>
      </c>
      <c r="P22" s="23" t="s">
        <v>215</v>
      </c>
      <c r="Q22" s="21" t="s">
        <v>293</v>
      </c>
      <c r="R22" s="21" t="s">
        <v>402</v>
      </c>
    </row>
    <row r="23" spans="1:18" ht="12.75">
      <c r="A23" s="5" t="s">
        <v>465</v>
      </c>
      <c r="B23" s="19" t="s">
        <v>523</v>
      </c>
      <c r="C23" s="19" t="s">
        <v>524</v>
      </c>
      <c r="D23" s="23">
        <v>12</v>
      </c>
      <c r="E23" s="65">
        <v>0.0017499999999999998</v>
      </c>
      <c r="F23" s="23">
        <v>14</v>
      </c>
      <c r="G23" s="65">
        <v>0.00485714285714286</v>
      </c>
      <c r="H23" s="23">
        <v>16</v>
      </c>
      <c r="I23" s="65">
        <v>0.0015625</v>
      </c>
      <c r="J23" s="23">
        <v>14</v>
      </c>
      <c r="K23" s="65">
        <v>0.00628571428571429</v>
      </c>
      <c r="L23" s="12">
        <v>56</v>
      </c>
      <c r="M23" s="10">
        <f t="shared" si="0"/>
        <v>0.9333333333333333</v>
      </c>
      <c r="N23" s="21" t="s">
        <v>213</v>
      </c>
      <c r="O23" s="23" t="s">
        <v>214</v>
      </c>
      <c r="P23" s="23" t="s">
        <v>215</v>
      </c>
      <c r="Q23" s="21" t="s">
        <v>293</v>
      </c>
      <c r="R23" s="21" t="s">
        <v>399</v>
      </c>
    </row>
    <row r="24" spans="1:18" ht="12.75">
      <c r="A24" s="5" t="s">
        <v>163</v>
      </c>
      <c r="B24" s="19" t="s">
        <v>523</v>
      </c>
      <c r="D24" s="23">
        <v>15</v>
      </c>
      <c r="E24" s="65">
        <v>0.001</v>
      </c>
      <c r="F24" s="23">
        <v>15</v>
      </c>
      <c r="G24" s="65">
        <v>0.001</v>
      </c>
      <c r="H24" s="23">
        <v>16</v>
      </c>
      <c r="I24" s="65">
        <v>0.001</v>
      </c>
      <c r="J24" s="23">
        <v>14</v>
      </c>
      <c r="K24" s="65">
        <v>0.0016428571428571401</v>
      </c>
      <c r="L24" s="12">
        <v>60</v>
      </c>
      <c r="M24" s="10">
        <f t="shared" si="0"/>
        <v>1</v>
      </c>
      <c r="N24" s="21" t="s">
        <v>216</v>
      </c>
      <c r="O24" s="23" t="s">
        <v>299</v>
      </c>
      <c r="P24" s="23" t="s">
        <v>215</v>
      </c>
      <c r="Q24" s="21" t="s">
        <v>293</v>
      </c>
      <c r="R24" s="21" t="s">
        <v>401</v>
      </c>
    </row>
    <row r="25" spans="1:18" ht="12.75">
      <c r="A25" s="5" t="s">
        <v>108</v>
      </c>
      <c r="B25" s="19" t="s">
        <v>523</v>
      </c>
      <c r="C25" s="19" t="s">
        <v>524</v>
      </c>
      <c r="D25" s="23">
        <v>15</v>
      </c>
      <c r="E25" s="65">
        <v>0.0028</v>
      </c>
      <c r="F25" s="23">
        <v>15</v>
      </c>
      <c r="G25" s="65">
        <v>0.004066666666666671</v>
      </c>
      <c r="H25" s="23">
        <v>16</v>
      </c>
      <c r="I25" s="65">
        <v>0.003875</v>
      </c>
      <c r="J25" s="23">
        <v>14</v>
      </c>
      <c r="K25" s="65">
        <v>0.0105</v>
      </c>
      <c r="L25" s="12">
        <v>60</v>
      </c>
      <c r="M25" s="10">
        <f t="shared" si="0"/>
        <v>1</v>
      </c>
      <c r="N25" s="21" t="s">
        <v>216</v>
      </c>
      <c r="O25" s="23" t="s">
        <v>294</v>
      </c>
      <c r="P25" s="23" t="s">
        <v>215</v>
      </c>
      <c r="Q25" s="21" t="s">
        <v>293</v>
      </c>
      <c r="R25" s="21" t="s">
        <v>402</v>
      </c>
    </row>
    <row r="26" spans="1:18" ht="12.75">
      <c r="A26" s="5" t="s">
        <v>184</v>
      </c>
      <c r="B26" s="19" t="s">
        <v>523</v>
      </c>
      <c r="D26" s="23">
        <v>15</v>
      </c>
      <c r="E26" s="65">
        <v>0.001</v>
      </c>
      <c r="F26" s="23">
        <v>14</v>
      </c>
      <c r="G26" s="65">
        <v>0.001</v>
      </c>
      <c r="H26" s="23">
        <v>15</v>
      </c>
      <c r="I26" s="65">
        <v>0.001</v>
      </c>
      <c r="J26" s="23">
        <v>13</v>
      </c>
      <c r="K26" s="65">
        <v>0.0024615384615384603</v>
      </c>
      <c r="L26" s="12">
        <v>57</v>
      </c>
      <c r="M26" s="10">
        <f t="shared" si="0"/>
        <v>0.95</v>
      </c>
      <c r="N26" s="21" t="s">
        <v>216</v>
      </c>
      <c r="O26" s="23" t="s">
        <v>299</v>
      </c>
      <c r="P26" s="23" t="s">
        <v>217</v>
      </c>
      <c r="Q26" s="21" t="s">
        <v>292</v>
      </c>
      <c r="R26" s="21" t="s">
        <v>401</v>
      </c>
    </row>
    <row r="27" spans="1:18" ht="12.75">
      <c r="A27" s="5" t="s">
        <v>51</v>
      </c>
      <c r="B27" s="19" t="s">
        <v>525</v>
      </c>
      <c r="C27" s="19" t="s">
        <v>525</v>
      </c>
      <c r="D27" s="23">
        <v>13</v>
      </c>
      <c r="E27" s="65">
        <v>0.00315384615384615</v>
      </c>
      <c r="F27" s="23">
        <v>15</v>
      </c>
      <c r="G27" s="65">
        <v>0.0022</v>
      </c>
      <c r="H27" s="23">
        <v>14</v>
      </c>
      <c r="I27" s="65">
        <v>0.0022857142857142902</v>
      </c>
      <c r="J27" s="23">
        <v>15</v>
      </c>
      <c r="K27" s="65">
        <v>0.0046666666666666705</v>
      </c>
      <c r="L27" s="12">
        <v>57</v>
      </c>
      <c r="M27" s="10">
        <f t="shared" si="0"/>
        <v>0.95</v>
      </c>
      <c r="N27" s="21" t="s">
        <v>216</v>
      </c>
      <c r="O27" s="23" t="s">
        <v>214</v>
      </c>
      <c r="P27" s="23" t="s">
        <v>215</v>
      </c>
      <c r="Q27" s="21" t="s">
        <v>293</v>
      </c>
      <c r="R27" s="21" t="s">
        <v>216</v>
      </c>
    </row>
    <row r="28" spans="1:18" ht="12.75">
      <c r="A28" s="5" t="s">
        <v>417</v>
      </c>
      <c r="B28" s="19" t="s">
        <v>526</v>
      </c>
      <c r="C28" s="19" t="s">
        <v>526</v>
      </c>
      <c r="D28" s="23">
        <v>15</v>
      </c>
      <c r="E28" s="65">
        <v>0.004066666666666671</v>
      </c>
      <c r="F28" s="23">
        <v>15</v>
      </c>
      <c r="G28" s="65">
        <v>0.00346666666666667</v>
      </c>
      <c r="H28" s="23">
        <v>16</v>
      </c>
      <c r="I28" s="65">
        <v>0.0015625</v>
      </c>
      <c r="J28" s="23">
        <v>14</v>
      </c>
      <c r="K28" s="65">
        <v>0.00692857142857143</v>
      </c>
      <c r="L28" s="12">
        <v>60</v>
      </c>
      <c r="M28" s="10">
        <f t="shared" si="0"/>
        <v>1</v>
      </c>
      <c r="N28" s="21" t="s">
        <v>216</v>
      </c>
      <c r="O28" s="23" t="s">
        <v>214</v>
      </c>
      <c r="P28" s="23" t="s">
        <v>215</v>
      </c>
      <c r="Q28" s="21" t="s">
        <v>293</v>
      </c>
      <c r="R28" s="21" t="s">
        <v>216</v>
      </c>
    </row>
    <row r="29" spans="1:18" ht="12.75">
      <c r="A29" s="5" t="s">
        <v>57</v>
      </c>
      <c r="B29" s="19" t="s">
        <v>529</v>
      </c>
      <c r="C29" s="19" t="s">
        <v>530</v>
      </c>
      <c r="D29" s="23">
        <v>12</v>
      </c>
      <c r="E29" s="65">
        <v>0.00325</v>
      </c>
      <c r="F29" s="23">
        <v>14</v>
      </c>
      <c r="G29" s="65">
        <v>0.00421428571428571</v>
      </c>
      <c r="H29" s="23">
        <v>15</v>
      </c>
      <c r="I29" s="65">
        <v>0.0016</v>
      </c>
      <c r="J29" s="23">
        <v>14</v>
      </c>
      <c r="K29" s="65">
        <v>0.0055000000000000005</v>
      </c>
      <c r="L29" s="12">
        <v>55</v>
      </c>
      <c r="M29" s="10">
        <f>(L29/60)</f>
        <v>0.9166666666666666</v>
      </c>
      <c r="N29" s="21" t="s">
        <v>216</v>
      </c>
      <c r="O29" s="23" t="s">
        <v>214</v>
      </c>
      <c r="P29" s="23" t="s">
        <v>215</v>
      </c>
      <c r="Q29" s="21" t="s">
        <v>293</v>
      </c>
      <c r="R29" s="21" t="s">
        <v>216</v>
      </c>
    </row>
    <row r="30" spans="4:18" ht="12.75">
      <c r="D30" s="12"/>
      <c r="E30" s="49"/>
      <c r="F30" s="12"/>
      <c r="G30" s="49"/>
      <c r="H30" s="12"/>
      <c r="I30" s="49"/>
      <c r="J30" s="12"/>
      <c r="K30" s="49"/>
      <c r="M30" s="10"/>
      <c r="N30" s="21"/>
      <c r="O30" s="23"/>
      <c r="P30" s="23"/>
      <c r="Q30" s="21"/>
      <c r="R30" s="21"/>
    </row>
    <row r="31" spans="1:13" ht="12.75">
      <c r="A31" s="5" t="s">
        <v>211</v>
      </c>
      <c r="D31" s="12">
        <f aca="true" t="shared" si="1" ref="D31:L31">AVERAGE(D7:D29)</f>
        <v>13.608695652173912</v>
      </c>
      <c r="E31" s="9">
        <f t="shared" si="1"/>
        <v>0.0032678053830227758</v>
      </c>
      <c r="F31" s="12">
        <f t="shared" si="1"/>
        <v>14.478260869565217</v>
      </c>
      <c r="G31" s="9">
        <f t="shared" si="1"/>
        <v>0.0036393374741200816</v>
      </c>
      <c r="H31" s="12">
        <f t="shared" si="1"/>
        <v>15.434782608695652</v>
      </c>
      <c r="I31" s="9">
        <f t="shared" si="1"/>
        <v>0.0033227484472049696</v>
      </c>
      <c r="J31" s="12">
        <f t="shared" si="1"/>
        <v>13.73913043478261</v>
      </c>
      <c r="K31" s="9">
        <f t="shared" si="1"/>
        <v>0.004493106893106894</v>
      </c>
      <c r="L31" s="12">
        <f t="shared" si="1"/>
        <v>57.26086956521739</v>
      </c>
      <c r="M31" s="11">
        <f>SUM(L7:L29)/1585</f>
        <v>0.8309148264984227</v>
      </c>
    </row>
    <row r="32" spans="1:4" ht="12.75">
      <c r="A32" s="7"/>
      <c r="B32" s="7"/>
      <c r="C32" s="7"/>
      <c r="D32" s="12"/>
    </row>
    <row r="34" spans="1:14" ht="12.75">
      <c r="A34" s="28" t="s">
        <v>227</v>
      </c>
      <c r="B34" s="28"/>
      <c r="C34" s="28"/>
      <c r="D34" s="95" t="s">
        <v>228</v>
      </c>
      <c r="E34" s="95"/>
      <c r="F34" s="95"/>
      <c r="G34" s="95"/>
      <c r="H34" s="95"/>
      <c r="I34" s="95" t="s">
        <v>229</v>
      </c>
      <c r="J34" s="95"/>
      <c r="K34" s="95"/>
      <c r="L34" s="95"/>
      <c r="M34" s="95" t="s">
        <v>230</v>
      </c>
      <c r="N34" s="95"/>
    </row>
    <row r="35" spans="1:14" ht="12.75">
      <c r="A35" s="23" t="s">
        <v>273</v>
      </c>
      <c r="B35" s="23"/>
      <c r="C35" s="23"/>
      <c r="D35" s="91" t="s">
        <v>271</v>
      </c>
      <c r="E35" s="91"/>
      <c r="F35" s="91"/>
      <c r="G35" s="91"/>
      <c r="H35" s="91"/>
      <c r="I35" s="91" t="s">
        <v>274</v>
      </c>
      <c r="J35" s="91"/>
      <c r="K35" s="91"/>
      <c r="L35" s="91"/>
      <c r="M35" s="91" t="s">
        <v>269</v>
      </c>
      <c r="N35" s="91"/>
    </row>
    <row r="37" spans="1:4" ht="12.75">
      <c r="A37" s="7" t="s">
        <v>466</v>
      </c>
      <c r="B37" s="7"/>
      <c r="C37" s="7"/>
      <c r="D37" s="12">
        <f>COUNTA(A7:A29)</f>
        <v>23</v>
      </c>
    </row>
  </sheetData>
  <mergeCells count="14">
    <mergeCell ref="D34:H34"/>
    <mergeCell ref="I34:L34"/>
    <mergeCell ref="M34:N34"/>
    <mergeCell ref="D35:H35"/>
    <mergeCell ref="I35:L35"/>
    <mergeCell ref="M35:N35"/>
    <mergeCell ref="A1:R1"/>
    <mergeCell ref="A3:R3"/>
    <mergeCell ref="L5:M5"/>
    <mergeCell ref="D5:E5"/>
    <mergeCell ref="F5:G5"/>
    <mergeCell ref="H5:I5"/>
    <mergeCell ref="J5:K5"/>
    <mergeCell ref="A2:R2"/>
  </mergeCells>
  <printOptions horizontalCentered="1"/>
  <pageMargins left="0.1" right="0.1" top="0.25" bottom="0.5" header="0" footer="0"/>
  <pageSetup fitToHeight="1" fitToWidth="1" horizontalDpi="600" verticalDpi="600" orientation="landscape" scale="71" r:id="rId1"/>
  <headerFooter alignWithMargins="0">
    <oddFooter>&amp;C&amp;8For the year of 2003&amp;R&amp;8Page &amp;P of &amp;N</oddFooter>
  </headerFooter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9">
      <selection activeCell="C25" sqref="C25"/>
    </sheetView>
  </sheetViews>
  <sheetFormatPr defaultColWidth="9.140625" defaultRowHeight="12.75"/>
  <cols>
    <col min="1" max="1" width="10.28125" style="58" customWidth="1"/>
    <col min="2" max="2" width="13.8515625" style="58" bestFit="1" customWidth="1"/>
    <col min="3" max="3" width="19.8515625" style="58" bestFit="1" customWidth="1"/>
    <col min="4" max="4" width="17.28125" style="58" customWidth="1"/>
    <col min="5" max="5" width="11.00390625" style="58" customWidth="1"/>
    <col min="6" max="7" width="13.140625" style="58" customWidth="1"/>
    <col min="8" max="16384" width="10.28125" style="58" customWidth="1"/>
  </cols>
  <sheetData>
    <row r="1" spans="1:10" ht="15">
      <c r="A1" s="106" t="s">
        <v>439</v>
      </c>
      <c r="B1" s="106"/>
      <c r="C1" s="106"/>
      <c r="D1" s="106"/>
      <c r="E1" s="106"/>
      <c r="F1" s="106"/>
      <c r="G1" s="106"/>
      <c r="H1" s="106"/>
      <c r="I1" s="106"/>
      <c r="J1" s="106"/>
    </row>
    <row r="3" spans="1:10" ht="12.75">
      <c r="A3" s="105" t="s">
        <v>377</v>
      </c>
      <c r="B3" s="105"/>
      <c r="C3" s="59" t="s">
        <v>378</v>
      </c>
      <c r="D3" s="108" t="s">
        <v>454</v>
      </c>
      <c r="E3" s="108"/>
      <c r="F3" s="108"/>
      <c r="G3" s="108"/>
      <c r="H3" s="108"/>
      <c r="I3" s="108"/>
      <c r="J3" s="108"/>
    </row>
    <row r="4" spans="3:10" ht="12.75">
      <c r="C4" s="60"/>
      <c r="D4" s="108"/>
      <c r="E4" s="108"/>
      <c r="F4" s="108"/>
      <c r="G4" s="108"/>
      <c r="H4" s="108"/>
      <c r="I4" s="108"/>
      <c r="J4" s="108"/>
    </row>
    <row r="6" spans="1:4" ht="12.75">
      <c r="A6" s="105" t="s">
        <v>379</v>
      </c>
      <c r="B6" s="105"/>
      <c r="C6" s="58" t="s">
        <v>300</v>
      </c>
      <c r="D6" s="58" t="s">
        <v>380</v>
      </c>
    </row>
    <row r="7" spans="1:4" ht="12.75">
      <c r="A7" s="59"/>
      <c r="B7" s="59"/>
      <c r="C7" s="58" t="s">
        <v>213</v>
      </c>
      <c r="D7" s="58" t="s">
        <v>381</v>
      </c>
    </row>
    <row r="8" spans="3:4" ht="12.75">
      <c r="C8" s="58" t="s">
        <v>202</v>
      </c>
      <c r="D8" s="58" t="s">
        <v>382</v>
      </c>
    </row>
    <row r="9" spans="3:10" ht="12.75">
      <c r="C9" s="58" t="s">
        <v>216</v>
      </c>
      <c r="D9" s="107" t="s">
        <v>383</v>
      </c>
      <c r="E9" s="107"/>
      <c r="F9" s="107"/>
      <c r="G9" s="107"/>
      <c r="H9" s="107"/>
      <c r="I9" s="107"/>
      <c r="J9" s="107"/>
    </row>
    <row r="10" spans="4:10" ht="12.75">
      <c r="D10" s="107"/>
      <c r="E10" s="107"/>
      <c r="F10" s="107"/>
      <c r="G10" s="107"/>
      <c r="H10" s="107"/>
      <c r="I10" s="107"/>
      <c r="J10" s="107"/>
    </row>
    <row r="12" spans="1:4" ht="12.75">
      <c r="A12" s="105" t="s">
        <v>384</v>
      </c>
      <c r="B12" s="105"/>
      <c r="C12" s="61" t="s">
        <v>214</v>
      </c>
      <c r="D12" s="58" t="s">
        <v>385</v>
      </c>
    </row>
    <row r="13" spans="3:4" ht="12.75">
      <c r="C13" s="61" t="s">
        <v>294</v>
      </c>
      <c r="D13" s="58" t="s">
        <v>386</v>
      </c>
    </row>
    <row r="14" spans="3:4" ht="12.75">
      <c r="C14" s="61" t="s">
        <v>299</v>
      </c>
      <c r="D14" s="58" t="s">
        <v>387</v>
      </c>
    </row>
    <row r="15" spans="3:4" ht="12.75">
      <c r="C15" s="61" t="s">
        <v>297</v>
      </c>
      <c r="D15" s="58" t="s">
        <v>388</v>
      </c>
    </row>
    <row r="16" spans="3:4" ht="12.75">
      <c r="C16" s="61" t="s">
        <v>301</v>
      </c>
      <c r="D16" s="58" t="s">
        <v>389</v>
      </c>
    </row>
    <row r="17" spans="3:4" ht="12.75">
      <c r="C17" s="61" t="s">
        <v>390</v>
      </c>
      <c r="D17" s="58" t="s">
        <v>391</v>
      </c>
    </row>
    <row r="19" spans="1:4" ht="12.75">
      <c r="A19" s="105" t="s">
        <v>392</v>
      </c>
      <c r="B19" s="105"/>
      <c r="C19" s="61" t="s">
        <v>302</v>
      </c>
      <c r="D19" s="58" t="s">
        <v>393</v>
      </c>
    </row>
    <row r="20" spans="3:4" ht="12.75">
      <c r="C20" s="61" t="s">
        <v>292</v>
      </c>
      <c r="D20" s="58" t="s">
        <v>394</v>
      </c>
    </row>
    <row r="21" spans="3:4" ht="12.75">
      <c r="C21" s="61" t="s">
        <v>293</v>
      </c>
      <c r="D21" s="58" t="s">
        <v>395</v>
      </c>
    </row>
    <row r="22" spans="3:4" ht="12.75">
      <c r="C22" s="61" t="s">
        <v>396</v>
      </c>
      <c r="D22" s="58" t="s">
        <v>397</v>
      </c>
    </row>
    <row r="23" spans="3:4" ht="12.75">
      <c r="C23" s="61" t="s">
        <v>295</v>
      </c>
      <c r="D23" s="58" t="s">
        <v>398</v>
      </c>
    </row>
    <row r="25" spans="1:6" ht="26.25" customHeight="1">
      <c r="A25" s="109" t="s">
        <v>555</v>
      </c>
      <c r="B25" s="109"/>
      <c r="C25" s="84" t="s">
        <v>444</v>
      </c>
      <c r="D25" s="84" t="s">
        <v>445</v>
      </c>
      <c r="E25" s="84" t="s">
        <v>446</v>
      </c>
      <c r="F25" s="84" t="s">
        <v>449</v>
      </c>
    </row>
    <row r="26" spans="2:7" ht="12.75">
      <c r="B26" s="79"/>
      <c r="C26" s="59" t="s">
        <v>374</v>
      </c>
      <c r="D26" s="59" t="s">
        <v>447</v>
      </c>
      <c r="E26" s="59" t="s">
        <v>442</v>
      </c>
      <c r="F26" s="110" t="s">
        <v>450</v>
      </c>
      <c r="G26" s="110"/>
    </row>
    <row r="27" spans="3:7" ht="12.75">
      <c r="C27" s="59" t="s">
        <v>365</v>
      </c>
      <c r="D27" s="59" t="s">
        <v>448</v>
      </c>
      <c r="E27" s="59" t="s">
        <v>443</v>
      </c>
      <c r="F27" s="110" t="s">
        <v>451</v>
      </c>
      <c r="G27" s="110"/>
    </row>
    <row r="28" spans="3:7" ht="12.75">
      <c r="C28" s="59" t="s">
        <v>366</v>
      </c>
      <c r="D28" s="59" t="s">
        <v>547</v>
      </c>
      <c r="E28" s="59" t="s">
        <v>443</v>
      </c>
      <c r="F28" s="110" t="s">
        <v>451</v>
      </c>
      <c r="G28" s="110"/>
    </row>
    <row r="29" spans="3:7" ht="12.75">
      <c r="C29" s="59" t="s">
        <v>367</v>
      </c>
      <c r="D29" s="59" t="s">
        <v>482</v>
      </c>
      <c r="E29" s="59" t="s">
        <v>443</v>
      </c>
      <c r="F29" s="110" t="s">
        <v>451</v>
      </c>
      <c r="G29" s="110"/>
    </row>
    <row r="30" spans="3:7" ht="12.75">
      <c r="C30" s="59" t="s">
        <v>440</v>
      </c>
      <c r="D30" s="59" t="s">
        <v>448</v>
      </c>
      <c r="E30" s="59" t="s">
        <v>443</v>
      </c>
      <c r="F30" s="110" t="s">
        <v>451</v>
      </c>
      <c r="G30" s="110"/>
    </row>
    <row r="31" spans="3:7" ht="12.75">
      <c r="C31" s="59" t="s">
        <v>368</v>
      </c>
      <c r="D31" s="59" t="s">
        <v>447</v>
      </c>
      <c r="E31" s="59" t="s">
        <v>442</v>
      </c>
      <c r="F31" s="110" t="s">
        <v>450</v>
      </c>
      <c r="G31" s="110"/>
    </row>
    <row r="32" spans="3:7" ht="12.75">
      <c r="C32" s="59" t="s">
        <v>441</v>
      </c>
      <c r="D32" s="59" t="s">
        <v>447</v>
      </c>
      <c r="E32" s="59" t="s">
        <v>442</v>
      </c>
      <c r="F32" s="110" t="s">
        <v>450</v>
      </c>
      <c r="G32" s="110"/>
    </row>
    <row r="33" spans="3:7" ht="12.75">
      <c r="C33" s="58" t="s">
        <v>480</v>
      </c>
      <c r="D33" s="58" t="s">
        <v>482</v>
      </c>
      <c r="E33" s="59" t="s">
        <v>443</v>
      </c>
      <c r="F33" s="110" t="s">
        <v>451</v>
      </c>
      <c r="G33" s="110"/>
    </row>
    <row r="34" spans="3:7" ht="12.75">
      <c r="C34" s="58" t="s">
        <v>481</v>
      </c>
      <c r="D34" s="58" t="s">
        <v>482</v>
      </c>
      <c r="E34" s="58" t="s">
        <v>483</v>
      </c>
      <c r="F34" s="110" t="s">
        <v>484</v>
      </c>
      <c r="G34" s="110"/>
    </row>
    <row r="35" spans="3:5" ht="12.75">
      <c r="C35" s="58" t="s">
        <v>548</v>
      </c>
      <c r="D35" s="58" t="s">
        <v>549</v>
      </c>
      <c r="E35" s="58" t="s">
        <v>550</v>
      </c>
    </row>
    <row r="37" ht="12.75">
      <c r="A37" s="77" t="s">
        <v>434</v>
      </c>
    </row>
  </sheetData>
  <mergeCells count="17">
    <mergeCell ref="A25:B25"/>
    <mergeCell ref="F34:G34"/>
    <mergeCell ref="F30:G30"/>
    <mergeCell ref="F31:G31"/>
    <mergeCell ref="F32:G32"/>
    <mergeCell ref="F33:G33"/>
    <mergeCell ref="F26:G26"/>
    <mergeCell ref="F27:G27"/>
    <mergeCell ref="F28:G28"/>
    <mergeCell ref="F29:G29"/>
    <mergeCell ref="A12:B12"/>
    <mergeCell ref="A19:B19"/>
    <mergeCell ref="A1:J1"/>
    <mergeCell ref="D9:J10"/>
    <mergeCell ref="D3:J4"/>
    <mergeCell ref="A3:B3"/>
    <mergeCell ref="A6:B6"/>
  </mergeCells>
  <printOptions horizontalCentered="1"/>
  <pageMargins left="0.1" right="0.1" top="0.25" bottom="0.5" header="0" footer="0"/>
  <pageSetup horizontalDpi="600" verticalDpi="600" orientation="landscape" r:id="rId1"/>
  <headerFooter alignWithMargins="0">
    <oddFooter>&amp;C&amp;8For the year of 2003&amp;R&amp;8Page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workbookViewId="0" topLeftCell="A10">
      <selection activeCell="A23" sqref="A23"/>
    </sheetView>
  </sheetViews>
  <sheetFormatPr defaultColWidth="9.140625" defaultRowHeight="12.75"/>
  <cols>
    <col min="1" max="1" width="38.28125" style="5" bestFit="1" customWidth="1"/>
    <col min="2" max="2" width="11.140625" style="6" bestFit="1" customWidth="1"/>
    <col min="3" max="3" width="15.28125" style="20" bestFit="1" customWidth="1"/>
    <col min="4" max="4" width="20.57421875" style="20" bestFit="1" customWidth="1"/>
    <col min="5" max="5" width="15.00390625" style="5" bestFit="1" customWidth="1"/>
    <col min="6" max="6" width="24.8515625" style="5" bestFit="1" customWidth="1"/>
    <col min="7" max="7" width="9.421875" style="5" bestFit="1" customWidth="1"/>
    <col min="8" max="8" width="43.00390625" style="5" bestFit="1" customWidth="1"/>
    <col min="9" max="9" width="23.28125" style="5" bestFit="1" customWidth="1"/>
    <col min="10" max="16384" width="9.140625" style="5" customWidth="1"/>
  </cols>
  <sheetData>
    <row r="1" spans="1:9" ht="15">
      <c r="A1" s="99" t="s">
        <v>375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90" t="s">
        <v>376</v>
      </c>
      <c r="B2" s="90"/>
      <c r="C2" s="90"/>
      <c r="D2" s="90"/>
      <c r="E2" s="90"/>
      <c r="F2" s="90"/>
      <c r="G2" s="90"/>
      <c r="H2" s="90"/>
      <c r="I2" s="90"/>
    </row>
    <row r="3" ht="12.75">
      <c r="C3" s="15"/>
    </row>
    <row r="4" spans="1:9" ht="12.75">
      <c r="A4" s="31"/>
      <c r="B4" s="32"/>
      <c r="C4" s="17"/>
      <c r="D4" s="33"/>
      <c r="E4" s="34"/>
      <c r="F4" s="34"/>
      <c r="G4" s="35" t="s">
        <v>264</v>
      </c>
      <c r="H4" s="34"/>
      <c r="I4" s="34"/>
    </row>
    <row r="5" spans="1:9" ht="12.75">
      <c r="A5" s="29" t="s">
        <v>56</v>
      </c>
      <c r="B5" s="29" t="s">
        <v>0</v>
      </c>
      <c r="C5" s="29" t="s">
        <v>2</v>
      </c>
      <c r="D5" s="29" t="s">
        <v>1</v>
      </c>
      <c r="E5" s="28" t="s">
        <v>189</v>
      </c>
      <c r="F5" s="28" t="s">
        <v>190</v>
      </c>
      <c r="G5" s="62" t="s">
        <v>265</v>
      </c>
      <c r="H5" s="28" t="s">
        <v>191</v>
      </c>
      <c r="I5" s="28" t="s">
        <v>192</v>
      </c>
    </row>
    <row r="6" spans="1:10" ht="12.75">
      <c r="A6" s="7" t="s">
        <v>73</v>
      </c>
      <c r="B6" s="8" t="s">
        <v>71</v>
      </c>
      <c r="C6" s="19" t="s">
        <v>501</v>
      </c>
      <c r="E6" s="21" t="s">
        <v>193</v>
      </c>
      <c r="F6" s="21" t="s">
        <v>194</v>
      </c>
      <c r="G6" s="22">
        <v>204</v>
      </c>
      <c r="H6" s="21" t="s">
        <v>541</v>
      </c>
      <c r="I6" s="21" t="s">
        <v>541</v>
      </c>
      <c r="J6" s="10"/>
    </row>
    <row r="7" spans="1:10" ht="12.75">
      <c r="A7" s="7" t="s">
        <v>70</v>
      </c>
      <c r="B7" s="8" t="s">
        <v>62</v>
      </c>
      <c r="C7" s="19" t="s">
        <v>502</v>
      </c>
      <c r="E7" s="21" t="s">
        <v>195</v>
      </c>
      <c r="F7" s="21" t="s">
        <v>196</v>
      </c>
      <c r="G7" s="22">
        <v>91</v>
      </c>
      <c r="H7" s="21" t="s">
        <v>197</v>
      </c>
      <c r="I7" s="21" t="s">
        <v>541</v>
      </c>
      <c r="J7" s="10"/>
    </row>
    <row r="8" spans="1:9" ht="12.75">
      <c r="A8" s="7" t="s">
        <v>8</v>
      </c>
      <c r="B8" s="8" t="s">
        <v>6</v>
      </c>
      <c r="C8" s="19" t="s">
        <v>502</v>
      </c>
      <c r="E8" s="21" t="s">
        <v>193</v>
      </c>
      <c r="F8" s="21" t="s">
        <v>194</v>
      </c>
      <c r="G8" s="22">
        <v>46</v>
      </c>
      <c r="H8" s="21" t="s">
        <v>197</v>
      </c>
      <c r="I8" s="21" t="s">
        <v>207</v>
      </c>
    </row>
    <row r="9" spans="1:10" ht="12.75">
      <c r="A9" s="7" t="s">
        <v>76</v>
      </c>
      <c r="B9" s="8" t="s">
        <v>74</v>
      </c>
      <c r="C9" s="19" t="s">
        <v>503</v>
      </c>
      <c r="E9" s="21" t="s">
        <v>193</v>
      </c>
      <c r="F9" s="21" t="s">
        <v>196</v>
      </c>
      <c r="G9" s="22">
        <v>306</v>
      </c>
      <c r="H9" s="21" t="s">
        <v>198</v>
      </c>
      <c r="I9" s="21" t="s">
        <v>207</v>
      </c>
      <c r="J9" s="10"/>
    </row>
    <row r="10" spans="1:10" ht="12.75">
      <c r="A10" s="7" t="s">
        <v>126</v>
      </c>
      <c r="B10" s="8" t="s">
        <v>63</v>
      </c>
      <c r="C10" s="19" t="s">
        <v>504</v>
      </c>
      <c r="E10" s="21" t="s">
        <v>199</v>
      </c>
      <c r="F10" s="21" t="s">
        <v>194</v>
      </c>
      <c r="G10" s="22">
        <v>81</v>
      </c>
      <c r="H10" s="21" t="s">
        <v>541</v>
      </c>
      <c r="I10" s="21" t="s">
        <v>541</v>
      </c>
      <c r="J10" s="10"/>
    </row>
    <row r="11" spans="1:9" ht="12.75">
      <c r="A11" s="7" t="s">
        <v>11</v>
      </c>
      <c r="B11" s="8" t="s">
        <v>10</v>
      </c>
      <c r="C11" s="19" t="s">
        <v>505</v>
      </c>
      <c r="D11" s="19" t="s">
        <v>505</v>
      </c>
      <c r="E11" s="21" t="s">
        <v>200</v>
      </c>
      <c r="F11" s="21" t="s">
        <v>201</v>
      </c>
      <c r="G11" s="22">
        <v>8</v>
      </c>
      <c r="H11" s="21" t="s">
        <v>541</v>
      </c>
      <c r="I11" s="21" t="s">
        <v>541</v>
      </c>
    </row>
    <row r="12" spans="1:10" ht="12.75">
      <c r="A12" s="7" t="s">
        <v>476</v>
      </c>
      <c r="B12" s="8" t="s">
        <v>77</v>
      </c>
      <c r="C12" s="19" t="s">
        <v>506</v>
      </c>
      <c r="E12" s="21" t="s">
        <v>202</v>
      </c>
      <c r="F12" s="21" t="s">
        <v>194</v>
      </c>
      <c r="G12" s="22">
        <v>2</v>
      </c>
      <c r="H12" s="21" t="s">
        <v>203</v>
      </c>
      <c r="I12" s="21" t="s">
        <v>541</v>
      </c>
      <c r="J12" s="10"/>
    </row>
    <row r="13" spans="1:10" ht="12.75">
      <c r="A13" s="21" t="s">
        <v>416</v>
      </c>
      <c r="B13" s="8" t="s">
        <v>497</v>
      </c>
      <c r="C13" s="19" t="s">
        <v>506</v>
      </c>
      <c r="D13" s="20" t="s">
        <v>455</v>
      </c>
      <c r="E13" s="21" t="s">
        <v>202</v>
      </c>
      <c r="F13" s="21" t="s">
        <v>194</v>
      </c>
      <c r="G13" s="22">
        <v>11</v>
      </c>
      <c r="H13" s="21" t="s">
        <v>203</v>
      </c>
      <c r="I13" s="21" t="s">
        <v>541</v>
      </c>
      <c r="J13" s="10"/>
    </row>
    <row r="14" spans="1:10" ht="12.75">
      <c r="A14" s="7" t="s">
        <v>79</v>
      </c>
      <c r="B14" s="8" t="s">
        <v>554</v>
      </c>
      <c r="C14" s="19" t="s">
        <v>506</v>
      </c>
      <c r="D14" s="20" t="s">
        <v>508</v>
      </c>
      <c r="E14" s="21" t="s">
        <v>199</v>
      </c>
      <c r="F14" s="21" t="s">
        <v>196</v>
      </c>
      <c r="G14" s="22">
        <v>4</v>
      </c>
      <c r="H14" s="21" t="s">
        <v>203</v>
      </c>
      <c r="I14" s="21" t="s">
        <v>207</v>
      </c>
      <c r="J14" s="10"/>
    </row>
    <row r="15" spans="1:9" ht="12.75">
      <c r="A15" s="7" t="s">
        <v>431</v>
      </c>
      <c r="B15" s="8" t="s">
        <v>12</v>
      </c>
      <c r="C15" s="19" t="s">
        <v>507</v>
      </c>
      <c r="D15" s="19" t="s">
        <v>508</v>
      </c>
      <c r="E15" s="21" t="s">
        <v>200</v>
      </c>
      <c r="F15" s="21" t="s">
        <v>201</v>
      </c>
      <c r="G15" s="22">
        <v>7.5</v>
      </c>
      <c r="H15" s="21" t="s">
        <v>203</v>
      </c>
      <c r="I15" s="21" t="s">
        <v>207</v>
      </c>
    </row>
    <row r="16" spans="1:12" ht="12.75">
      <c r="A16" s="7" t="s">
        <v>60</v>
      </c>
      <c r="B16" s="8" t="s">
        <v>59</v>
      </c>
      <c r="C16" s="19" t="s">
        <v>507</v>
      </c>
      <c r="D16" s="19" t="s">
        <v>507</v>
      </c>
      <c r="E16" s="21" t="s">
        <v>200</v>
      </c>
      <c r="F16" s="21" t="s">
        <v>201</v>
      </c>
      <c r="G16" s="22">
        <v>3</v>
      </c>
      <c r="H16" s="21" t="s">
        <v>203</v>
      </c>
      <c r="I16" s="21" t="s">
        <v>207</v>
      </c>
      <c r="J16" s="6"/>
      <c r="K16" s="10"/>
      <c r="L16" s="74"/>
    </row>
    <row r="17" spans="1:9" ht="12.75">
      <c r="A17" s="7" t="s">
        <v>16</v>
      </c>
      <c r="B17" s="8" t="s">
        <v>15</v>
      </c>
      <c r="C17" s="19" t="s">
        <v>507</v>
      </c>
      <c r="E17" s="21" t="s">
        <v>199</v>
      </c>
      <c r="F17" s="21" t="s">
        <v>194</v>
      </c>
      <c r="G17" s="22">
        <v>3</v>
      </c>
      <c r="H17" s="21" t="s">
        <v>203</v>
      </c>
      <c r="I17" s="21" t="s">
        <v>207</v>
      </c>
    </row>
    <row r="18" spans="1:9" ht="12.75">
      <c r="A18" s="7" t="s">
        <v>58</v>
      </c>
      <c r="B18" s="8" t="s">
        <v>17</v>
      </c>
      <c r="C18" s="19" t="s">
        <v>507</v>
      </c>
      <c r="D18" s="19" t="s">
        <v>508</v>
      </c>
      <c r="E18" s="21" t="s">
        <v>202</v>
      </c>
      <c r="F18" s="21" t="s">
        <v>201</v>
      </c>
      <c r="G18" s="22">
        <v>5</v>
      </c>
      <c r="H18" s="21" t="s">
        <v>203</v>
      </c>
      <c r="I18" s="21" t="s">
        <v>207</v>
      </c>
    </row>
    <row r="19" spans="1:12" ht="12.75">
      <c r="A19" s="7" t="s">
        <v>149</v>
      </c>
      <c r="B19" s="8" t="s">
        <v>110</v>
      </c>
      <c r="C19" s="19" t="s">
        <v>507</v>
      </c>
      <c r="D19" s="19" t="s">
        <v>507</v>
      </c>
      <c r="E19" s="21" t="s">
        <v>195</v>
      </c>
      <c r="F19" s="21" t="s">
        <v>196</v>
      </c>
      <c r="G19" s="22">
        <v>12</v>
      </c>
      <c r="H19" s="21" t="s">
        <v>203</v>
      </c>
      <c r="I19" s="21" t="s">
        <v>541</v>
      </c>
      <c r="J19" s="6"/>
      <c r="K19" s="6"/>
      <c r="L19" s="10"/>
    </row>
    <row r="20" spans="1:12" ht="12.75">
      <c r="A20" s="7" t="s">
        <v>150</v>
      </c>
      <c r="B20" s="8" t="s">
        <v>111</v>
      </c>
      <c r="C20" s="19" t="s">
        <v>507</v>
      </c>
      <c r="D20" s="19" t="s">
        <v>507</v>
      </c>
      <c r="E20" s="21" t="s">
        <v>195</v>
      </c>
      <c r="F20" s="21" t="s">
        <v>201</v>
      </c>
      <c r="G20" s="22">
        <v>2</v>
      </c>
      <c r="H20" s="21" t="s">
        <v>203</v>
      </c>
      <c r="I20" s="21" t="s">
        <v>541</v>
      </c>
      <c r="J20" s="6"/>
      <c r="K20" s="6"/>
      <c r="L20" s="10"/>
    </row>
    <row r="21" spans="1:10" ht="12.75">
      <c r="A21" s="7" t="s">
        <v>138</v>
      </c>
      <c r="B21" s="8" t="s">
        <v>80</v>
      </c>
      <c r="C21" s="19" t="s">
        <v>509</v>
      </c>
      <c r="E21" s="21" t="s">
        <v>199</v>
      </c>
      <c r="F21" s="21" t="s">
        <v>194</v>
      </c>
      <c r="G21" s="22">
        <v>296</v>
      </c>
      <c r="H21" s="21" t="s">
        <v>198</v>
      </c>
      <c r="I21" s="21" t="s">
        <v>207</v>
      </c>
      <c r="J21" s="10"/>
    </row>
    <row r="22" spans="1:10" ht="12.75">
      <c r="A22" s="7" t="s">
        <v>83</v>
      </c>
      <c r="B22" s="8" t="s">
        <v>82</v>
      </c>
      <c r="C22" s="19" t="s">
        <v>461</v>
      </c>
      <c r="E22" s="21" t="s">
        <v>200</v>
      </c>
      <c r="F22" s="21" t="s">
        <v>194</v>
      </c>
      <c r="G22" s="22">
        <v>201</v>
      </c>
      <c r="H22" s="21" t="s">
        <v>541</v>
      </c>
      <c r="I22" s="21" t="s">
        <v>531</v>
      </c>
      <c r="J22" s="10"/>
    </row>
    <row r="23" spans="1:12" ht="12.75">
      <c r="A23" s="7" t="s">
        <v>187</v>
      </c>
      <c r="B23" s="8" t="s">
        <v>186</v>
      </c>
      <c r="C23" s="19" t="s">
        <v>456</v>
      </c>
      <c r="D23" s="19"/>
      <c r="E23" s="21" t="s">
        <v>199</v>
      </c>
      <c r="F23" s="21" t="s">
        <v>194</v>
      </c>
      <c r="G23" s="22">
        <v>133</v>
      </c>
      <c r="H23" s="21" t="s">
        <v>541</v>
      </c>
      <c r="I23" s="21" t="s">
        <v>531</v>
      </c>
      <c r="J23" s="6"/>
      <c r="K23" s="6"/>
      <c r="L23" s="10"/>
    </row>
    <row r="24" spans="1:10" ht="12.75">
      <c r="A24" s="7" t="s">
        <v>87</v>
      </c>
      <c r="B24" s="8" t="s">
        <v>85</v>
      </c>
      <c r="C24" s="19" t="s">
        <v>510</v>
      </c>
      <c r="E24" s="21" t="s">
        <v>193</v>
      </c>
      <c r="F24" s="21" t="s">
        <v>194</v>
      </c>
      <c r="G24" s="22">
        <v>35</v>
      </c>
      <c r="H24" s="21" t="s">
        <v>541</v>
      </c>
      <c r="I24" s="21" t="s">
        <v>541</v>
      </c>
      <c r="J24" s="10"/>
    </row>
    <row r="25" spans="1:10" ht="12.75">
      <c r="A25" s="7" t="s">
        <v>139</v>
      </c>
      <c r="B25" s="8" t="s">
        <v>88</v>
      </c>
      <c r="C25" s="19" t="s">
        <v>511</v>
      </c>
      <c r="E25" s="21" t="s">
        <v>193</v>
      </c>
      <c r="F25" s="21" t="s">
        <v>194</v>
      </c>
      <c r="G25" s="22">
        <v>64</v>
      </c>
      <c r="H25" s="21" t="s">
        <v>541</v>
      </c>
      <c r="I25" s="21" t="s">
        <v>418</v>
      </c>
      <c r="J25" s="10"/>
    </row>
    <row r="26" spans="1:10" ht="12.75">
      <c r="A26" s="7" t="s">
        <v>92</v>
      </c>
      <c r="B26" s="8" t="s">
        <v>90</v>
      </c>
      <c r="C26" s="19" t="s">
        <v>512</v>
      </c>
      <c r="E26" s="21" t="s">
        <v>193</v>
      </c>
      <c r="F26" s="21" t="s">
        <v>194</v>
      </c>
      <c r="G26" s="22">
        <v>190</v>
      </c>
      <c r="H26" s="21" t="s">
        <v>197</v>
      </c>
      <c r="I26" s="21" t="s">
        <v>541</v>
      </c>
      <c r="J26" s="10"/>
    </row>
    <row r="27" spans="1:9" ht="12.75">
      <c r="A27" s="7" t="s">
        <v>21</v>
      </c>
      <c r="B27" s="8" t="s">
        <v>19</v>
      </c>
      <c r="C27" s="19" t="s">
        <v>513</v>
      </c>
      <c r="D27" s="19" t="s">
        <v>513</v>
      </c>
      <c r="E27" s="21" t="s">
        <v>200</v>
      </c>
      <c r="F27" s="21" t="s">
        <v>201</v>
      </c>
      <c r="G27" s="22">
        <v>40</v>
      </c>
      <c r="H27" s="21" t="s">
        <v>204</v>
      </c>
      <c r="I27" s="21" t="s">
        <v>541</v>
      </c>
    </row>
    <row r="28" spans="1:12" ht="12.75">
      <c r="A28" s="7" t="s">
        <v>151</v>
      </c>
      <c r="B28" s="8" t="s">
        <v>112</v>
      </c>
      <c r="C28" s="19" t="s">
        <v>513</v>
      </c>
      <c r="D28" s="19" t="s">
        <v>513</v>
      </c>
      <c r="E28" s="21" t="s">
        <v>195</v>
      </c>
      <c r="F28" s="21" t="s">
        <v>194</v>
      </c>
      <c r="G28" s="22">
        <v>13</v>
      </c>
      <c r="H28" s="21" t="s">
        <v>204</v>
      </c>
      <c r="I28" s="21" t="s">
        <v>532</v>
      </c>
      <c r="J28" s="6"/>
      <c r="K28" s="6"/>
      <c r="L28" s="10"/>
    </row>
    <row r="29" spans="1:9" ht="12.75">
      <c r="A29" s="7" t="s">
        <v>24</v>
      </c>
      <c r="B29" s="8" t="s">
        <v>23</v>
      </c>
      <c r="C29" s="19" t="s">
        <v>514</v>
      </c>
      <c r="D29" s="19" t="s">
        <v>514</v>
      </c>
      <c r="E29" s="21" t="s">
        <v>202</v>
      </c>
      <c r="F29" s="21" t="s">
        <v>201</v>
      </c>
      <c r="G29" s="22">
        <v>9</v>
      </c>
      <c r="H29" s="21" t="s">
        <v>541</v>
      </c>
      <c r="I29" s="21" t="s">
        <v>541</v>
      </c>
    </row>
    <row r="30" spans="1:9" ht="12.75">
      <c r="A30" s="7" t="s">
        <v>463</v>
      </c>
      <c r="B30" s="8" t="s">
        <v>25</v>
      </c>
      <c r="C30" s="19" t="s">
        <v>514</v>
      </c>
      <c r="D30" s="19" t="s">
        <v>514</v>
      </c>
      <c r="E30" s="21" t="s">
        <v>195</v>
      </c>
      <c r="F30" s="21" t="s">
        <v>196</v>
      </c>
      <c r="G30" s="22">
        <v>13</v>
      </c>
      <c r="H30" s="21" t="s">
        <v>541</v>
      </c>
      <c r="I30" s="21" t="s">
        <v>541</v>
      </c>
    </row>
    <row r="31" spans="1:9" ht="12.75">
      <c r="A31" s="7" t="s">
        <v>27</v>
      </c>
      <c r="B31" s="8" t="s">
        <v>26</v>
      </c>
      <c r="C31" s="19" t="s">
        <v>514</v>
      </c>
      <c r="D31" s="19" t="s">
        <v>514</v>
      </c>
      <c r="E31" s="21" t="s">
        <v>195</v>
      </c>
      <c r="F31" s="21" t="s">
        <v>201</v>
      </c>
      <c r="G31" s="22">
        <v>3</v>
      </c>
      <c r="H31" s="21" t="s">
        <v>541</v>
      </c>
      <c r="I31" s="21" t="s">
        <v>541</v>
      </c>
    </row>
    <row r="32" spans="1:9" ht="12.75">
      <c r="A32" s="21" t="s">
        <v>411</v>
      </c>
      <c r="B32" s="8" t="s">
        <v>408</v>
      </c>
      <c r="C32" s="19" t="s">
        <v>514</v>
      </c>
      <c r="D32" s="21" t="s">
        <v>514</v>
      </c>
      <c r="E32" s="21" t="s">
        <v>202</v>
      </c>
      <c r="F32" s="21" t="s">
        <v>201</v>
      </c>
      <c r="G32" s="22">
        <v>10</v>
      </c>
      <c r="H32" s="21" t="s">
        <v>541</v>
      </c>
      <c r="I32" s="21" t="s">
        <v>541</v>
      </c>
    </row>
    <row r="33" spans="1:9" ht="12.75">
      <c r="A33" s="7" t="s">
        <v>30</v>
      </c>
      <c r="B33" s="8" t="s">
        <v>28</v>
      </c>
      <c r="C33" s="19" t="s">
        <v>515</v>
      </c>
      <c r="D33" s="19" t="s">
        <v>515</v>
      </c>
      <c r="E33" s="21" t="s">
        <v>200</v>
      </c>
      <c r="F33" s="21" t="s">
        <v>201</v>
      </c>
      <c r="G33" s="22">
        <v>288</v>
      </c>
      <c r="H33" s="21" t="s">
        <v>198</v>
      </c>
      <c r="I33" s="21" t="s">
        <v>29</v>
      </c>
    </row>
    <row r="34" spans="1:9" ht="12.75">
      <c r="A34" s="7" t="s">
        <v>167</v>
      </c>
      <c r="B34" s="8" t="s">
        <v>113</v>
      </c>
      <c r="C34" s="19" t="s">
        <v>515</v>
      </c>
      <c r="D34" s="19" t="s">
        <v>457</v>
      </c>
      <c r="E34" s="21" t="s">
        <v>195</v>
      </c>
      <c r="F34" s="21" t="s">
        <v>196</v>
      </c>
      <c r="G34" s="22">
        <v>1</v>
      </c>
      <c r="H34" s="21" t="s">
        <v>198</v>
      </c>
      <c r="I34" s="21" t="s">
        <v>541</v>
      </c>
    </row>
    <row r="35" spans="1:12" ht="12.75">
      <c r="A35" s="7" t="s">
        <v>148</v>
      </c>
      <c r="B35" s="8" t="s">
        <v>205</v>
      </c>
      <c r="C35" s="19" t="s">
        <v>515</v>
      </c>
      <c r="D35" s="19"/>
      <c r="E35" s="21" t="s">
        <v>195</v>
      </c>
      <c r="F35" s="21" t="s">
        <v>196</v>
      </c>
      <c r="G35" s="22">
        <v>301</v>
      </c>
      <c r="H35" s="21" t="s">
        <v>198</v>
      </c>
      <c r="I35" s="21" t="s">
        <v>29</v>
      </c>
      <c r="J35" s="6"/>
      <c r="K35" s="6"/>
      <c r="L35" s="10"/>
    </row>
    <row r="36" spans="1:9" ht="12.75">
      <c r="A36" s="7" t="s">
        <v>32</v>
      </c>
      <c r="B36" s="8" t="s">
        <v>31</v>
      </c>
      <c r="C36" s="19" t="s">
        <v>515</v>
      </c>
      <c r="D36" s="19" t="s">
        <v>462</v>
      </c>
      <c r="E36" s="21" t="s">
        <v>200</v>
      </c>
      <c r="F36" s="21" t="s">
        <v>201</v>
      </c>
      <c r="G36" s="22">
        <v>315</v>
      </c>
      <c r="H36" s="21" t="s">
        <v>198</v>
      </c>
      <c r="I36" s="21" t="s">
        <v>541</v>
      </c>
    </row>
    <row r="37" spans="1:9" ht="12.75">
      <c r="A37" s="7" t="s">
        <v>35</v>
      </c>
      <c r="B37" s="8" t="s">
        <v>33</v>
      </c>
      <c r="C37" s="19" t="s">
        <v>516</v>
      </c>
      <c r="D37" s="19" t="s">
        <v>516</v>
      </c>
      <c r="E37" s="21" t="s">
        <v>200</v>
      </c>
      <c r="F37" s="21" t="s">
        <v>196</v>
      </c>
      <c r="G37" s="22">
        <v>197</v>
      </c>
      <c r="H37" s="21" t="s">
        <v>541</v>
      </c>
      <c r="I37" s="21" t="s">
        <v>541</v>
      </c>
    </row>
    <row r="38" spans="1:9" ht="12.75">
      <c r="A38" s="7" t="s">
        <v>165</v>
      </c>
      <c r="B38" s="8" t="s">
        <v>36</v>
      </c>
      <c r="C38" s="19" t="s">
        <v>516</v>
      </c>
      <c r="E38" s="21" t="s">
        <v>202</v>
      </c>
      <c r="F38" s="21" t="s">
        <v>196</v>
      </c>
      <c r="G38" s="22">
        <v>187</v>
      </c>
      <c r="H38" s="21" t="s">
        <v>541</v>
      </c>
      <c r="I38" s="21" t="s">
        <v>541</v>
      </c>
    </row>
    <row r="39" spans="1:13" ht="12.75">
      <c r="A39" s="7" t="s">
        <v>464</v>
      </c>
      <c r="B39" s="8" t="s">
        <v>114</v>
      </c>
      <c r="C39" s="19" t="s">
        <v>516</v>
      </c>
      <c r="D39" s="20" t="s">
        <v>516</v>
      </c>
      <c r="E39" s="21" t="s">
        <v>200</v>
      </c>
      <c r="F39" s="21" t="s">
        <v>196</v>
      </c>
      <c r="G39" s="22">
        <v>195</v>
      </c>
      <c r="H39" s="21" t="s">
        <v>541</v>
      </c>
      <c r="I39" s="21" t="s">
        <v>541</v>
      </c>
      <c r="J39" s="6"/>
      <c r="K39" s="6"/>
      <c r="L39" s="10"/>
      <c r="M39" s="10"/>
    </row>
    <row r="40" spans="1:9" ht="12.75">
      <c r="A40" s="7" t="s">
        <v>39</v>
      </c>
      <c r="B40" s="8" t="s">
        <v>38</v>
      </c>
      <c r="C40" s="19" t="s">
        <v>517</v>
      </c>
      <c r="D40" s="19" t="s">
        <v>458</v>
      </c>
      <c r="E40" s="21" t="s">
        <v>200</v>
      </c>
      <c r="F40" s="21" t="s">
        <v>201</v>
      </c>
      <c r="G40" s="22">
        <v>9</v>
      </c>
      <c r="H40" s="21" t="s">
        <v>206</v>
      </c>
      <c r="I40" s="21" t="s">
        <v>39</v>
      </c>
    </row>
    <row r="41" spans="1:9" ht="12.75">
      <c r="A41" s="7" t="s">
        <v>164</v>
      </c>
      <c r="B41" s="8" t="s">
        <v>41</v>
      </c>
      <c r="C41" s="19" t="s">
        <v>518</v>
      </c>
      <c r="E41" s="21" t="s">
        <v>193</v>
      </c>
      <c r="F41" s="21" t="s">
        <v>194</v>
      </c>
      <c r="G41" s="22">
        <v>128</v>
      </c>
      <c r="H41" s="21" t="s">
        <v>207</v>
      </c>
      <c r="I41" s="21" t="s">
        <v>541</v>
      </c>
    </row>
    <row r="42" spans="1:14" ht="12.75">
      <c r="A42" s="7" t="s">
        <v>66</v>
      </c>
      <c r="B42" s="8" t="s">
        <v>65</v>
      </c>
      <c r="C42" s="19" t="s">
        <v>518</v>
      </c>
      <c r="D42" s="19" t="s">
        <v>459</v>
      </c>
      <c r="E42" s="21" t="s">
        <v>200</v>
      </c>
      <c r="F42" s="21" t="s">
        <v>196</v>
      </c>
      <c r="G42" s="22">
        <v>69</v>
      </c>
      <c r="H42" s="21" t="s">
        <v>207</v>
      </c>
      <c r="I42" s="21" t="s">
        <v>541</v>
      </c>
      <c r="J42" s="6"/>
      <c r="K42" s="9"/>
      <c r="L42" s="9"/>
      <c r="M42" s="6"/>
      <c r="N42" s="10"/>
    </row>
    <row r="43" spans="1:12" ht="12.75">
      <c r="A43" s="7" t="s">
        <v>105</v>
      </c>
      <c r="B43" s="8" t="s">
        <v>208</v>
      </c>
      <c r="C43" s="19" t="s">
        <v>518</v>
      </c>
      <c r="D43" s="19" t="s">
        <v>519</v>
      </c>
      <c r="E43" s="21" t="s">
        <v>200</v>
      </c>
      <c r="F43" s="21" t="s">
        <v>201</v>
      </c>
      <c r="G43" s="22">
        <v>55</v>
      </c>
      <c r="H43" s="21" t="s">
        <v>207</v>
      </c>
      <c r="I43" s="21" t="s">
        <v>46</v>
      </c>
      <c r="J43" s="6"/>
      <c r="K43" s="6"/>
      <c r="L43" s="10"/>
    </row>
    <row r="44" spans="1:9" ht="12.75">
      <c r="A44" s="7" t="s">
        <v>44</v>
      </c>
      <c r="B44" s="8" t="s">
        <v>43</v>
      </c>
      <c r="C44" s="19" t="s">
        <v>518</v>
      </c>
      <c r="D44" s="19" t="s">
        <v>519</v>
      </c>
      <c r="E44" s="21" t="s">
        <v>200</v>
      </c>
      <c r="F44" s="21" t="s">
        <v>201</v>
      </c>
      <c r="G44" s="22">
        <v>61</v>
      </c>
      <c r="H44" s="21" t="s">
        <v>207</v>
      </c>
      <c r="I44" s="21" t="s">
        <v>46</v>
      </c>
    </row>
    <row r="45" spans="1:10" ht="12.75">
      <c r="A45" s="7" t="s">
        <v>468</v>
      </c>
      <c r="B45" s="8" t="s">
        <v>67</v>
      </c>
      <c r="C45" s="19" t="s">
        <v>520</v>
      </c>
      <c r="E45" s="21" t="s">
        <v>199</v>
      </c>
      <c r="F45" s="21" t="s">
        <v>194</v>
      </c>
      <c r="G45" s="22">
        <v>658</v>
      </c>
      <c r="H45" s="21" t="s">
        <v>541</v>
      </c>
      <c r="I45" s="21" t="s">
        <v>541</v>
      </c>
      <c r="J45" s="10"/>
    </row>
    <row r="46" spans="1:10" ht="12.75">
      <c r="A46" s="7" t="s">
        <v>356</v>
      </c>
      <c r="B46" s="8" t="s">
        <v>409</v>
      </c>
      <c r="C46" s="20" t="s">
        <v>460</v>
      </c>
      <c r="D46" s="20" t="s">
        <v>460</v>
      </c>
      <c r="E46" s="21" t="s">
        <v>195</v>
      </c>
      <c r="F46" s="21" t="s">
        <v>196</v>
      </c>
      <c r="G46" s="22">
        <v>78</v>
      </c>
      <c r="H46" s="21" t="s">
        <v>541</v>
      </c>
      <c r="I46" s="21" t="s">
        <v>541</v>
      </c>
      <c r="J46" s="10"/>
    </row>
    <row r="47" spans="1:10" ht="12.75">
      <c r="A47" s="21" t="s">
        <v>412</v>
      </c>
      <c r="B47" s="8" t="s">
        <v>410</v>
      </c>
      <c r="C47" s="20" t="s">
        <v>460</v>
      </c>
      <c r="E47" s="21" t="s">
        <v>199</v>
      </c>
      <c r="F47" s="21" t="s">
        <v>194</v>
      </c>
      <c r="G47" s="22">
        <v>1</v>
      </c>
      <c r="H47" s="21" t="s">
        <v>541</v>
      </c>
      <c r="I47" s="21" t="s">
        <v>541</v>
      </c>
      <c r="J47" s="10"/>
    </row>
    <row r="48" spans="1:10" ht="12.75">
      <c r="A48" s="7" t="s">
        <v>140</v>
      </c>
      <c r="B48" s="8" t="s">
        <v>93</v>
      </c>
      <c r="C48" s="19" t="s">
        <v>521</v>
      </c>
      <c r="D48" s="19" t="s">
        <v>522</v>
      </c>
      <c r="E48" s="21" t="s">
        <v>193</v>
      </c>
      <c r="F48" s="21" t="s">
        <v>194</v>
      </c>
      <c r="G48" s="22">
        <v>219</v>
      </c>
      <c r="H48" s="21" t="s">
        <v>198</v>
      </c>
      <c r="I48" s="21" t="s">
        <v>541</v>
      </c>
      <c r="J48" s="10"/>
    </row>
    <row r="49" spans="1:9" ht="12.75">
      <c r="A49" s="7" t="s">
        <v>166</v>
      </c>
      <c r="B49" s="8" t="s">
        <v>45</v>
      </c>
      <c r="C49" s="19" t="s">
        <v>523</v>
      </c>
      <c r="D49" s="19" t="s">
        <v>524</v>
      </c>
      <c r="E49" s="21" t="s">
        <v>200</v>
      </c>
      <c r="F49" s="21" t="s">
        <v>196</v>
      </c>
      <c r="G49" s="22">
        <v>76</v>
      </c>
      <c r="H49" s="21" t="s">
        <v>207</v>
      </c>
      <c r="I49" s="21" t="s">
        <v>46</v>
      </c>
    </row>
    <row r="50" spans="1:9" ht="12.75">
      <c r="A50" s="7" t="s">
        <v>163</v>
      </c>
      <c r="B50" s="8" t="s">
        <v>48</v>
      </c>
      <c r="C50" s="19" t="s">
        <v>523</v>
      </c>
      <c r="D50" s="19"/>
      <c r="E50" s="21" t="s">
        <v>195</v>
      </c>
      <c r="F50" s="21" t="s">
        <v>196</v>
      </c>
      <c r="G50" s="22">
        <v>122</v>
      </c>
      <c r="H50" s="21" t="s">
        <v>207</v>
      </c>
      <c r="I50" s="21" t="s">
        <v>46</v>
      </c>
    </row>
    <row r="51" spans="1:12" ht="12.75">
      <c r="A51" s="7" t="s">
        <v>106</v>
      </c>
      <c r="B51" s="8" t="s">
        <v>209</v>
      </c>
      <c r="C51" s="19" t="s">
        <v>523</v>
      </c>
      <c r="D51" s="19" t="s">
        <v>524</v>
      </c>
      <c r="E51" s="21" t="s">
        <v>200</v>
      </c>
      <c r="F51" s="21" t="s">
        <v>201</v>
      </c>
      <c r="G51" s="22">
        <v>53</v>
      </c>
      <c r="H51" s="21" t="s">
        <v>207</v>
      </c>
      <c r="I51" s="21" t="s">
        <v>46</v>
      </c>
      <c r="J51" s="6"/>
      <c r="K51" s="6"/>
      <c r="L51" s="10"/>
    </row>
    <row r="52" spans="1:9" ht="12.75">
      <c r="A52" s="5" t="s">
        <v>477</v>
      </c>
      <c r="B52" s="8" t="s">
        <v>107</v>
      </c>
      <c r="C52" s="19" t="s">
        <v>523</v>
      </c>
      <c r="D52" s="19" t="s">
        <v>524</v>
      </c>
      <c r="E52" s="21" t="s">
        <v>195</v>
      </c>
      <c r="F52" s="21" t="s">
        <v>201</v>
      </c>
      <c r="G52" s="22">
        <v>70</v>
      </c>
      <c r="H52" s="21" t="s">
        <v>207</v>
      </c>
      <c r="I52" s="21" t="s">
        <v>46</v>
      </c>
    </row>
    <row r="53" spans="1:12" ht="12.75">
      <c r="A53" s="19" t="s">
        <v>182</v>
      </c>
      <c r="B53" s="8" t="s">
        <v>61</v>
      </c>
      <c r="C53" s="19" t="s">
        <v>523</v>
      </c>
      <c r="D53" s="19" t="s">
        <v>524</v>
      </c>
      <c r="E53" s="21" t="s">
        <v>200</v>
      </c>
      <c r="F53" s="21" t="s">
        <v>201</v>
      </c>
      <c r="G53" s="22">
        <v>0</v>
      </c>
      <c r="H53" s="21" t="s">
        <v>207</v>
      </c>
      <c r="I53" s="21" t="s">
        <v>46</v>
      </c>
      <c r="J53" s="6"/>
      <c r="K53" s="10"/>
      <c r="L53" s="74"/>
    </row>
    <row r="54" spans="1:9" ht="12.75">
      <c r="A54" s="7" t="s">
        <v>184</v>
      </c>
      <c r="B54" s="8" t="s">
        <v>183</v>
      </c>
      <c r="C54" s="19" t="s">
        <v>523</v>
      </c>
      <c r="D54" s="19"/>
      <c r="E54" s="21" t="s">
        <v>199</v>
      </c>
      <c r="F54" s="21" t="s">
        <v>194</v>
      </c>
      <c r="G54" s="22">
        <v>33.9</v>
      </c>
      <c r="H54" s="21" t="s">
        <v>207</v>
      </c>
      <c r="I54" s="21" t="s">
        <v>541</v>
      </c>
    </row>
    <row r="55" spans="1:10" ht="12.75">
      <c r="A55" s="7" t="s">
        <v>413</v>
      </c>
      <c r="B55" s="8" t="s">
        <v>407</v>
      </c>
      <c r="C55" s="19" t="s">
        <v>523</v>
      </c>
      <c r="D55" s="19"/>
      <c r="E55" s="21" t="s">
        <v>193</v>
      </c>
      <c r="F55" s="21" t="s">
        <v>194</v>
      </c>
      <c r="G55" s="22">
        <v>139</v>
      </c>
      <c r="H55" s="21" t="s">
        <v>207</v>
      </c>
      <c r="I55" s="21" t="s">
        <v>46</v>
      </c>
      <c r="J55" s="10"/>
    </row>
    <row r="56" spans="1:14" ht="12.75">
      <c r="A56" s="7" t="s">
        <v>109</v>
      </c>
      <c r="B56" s="8" t="s">
        <v>69</v>
      </c>
      <c r="C56" s="19" t="s">
        <v>523</v>
      </c>
      <c r="D56" s="19" t="s">
        <v>524</v>
      </c>
      <c r="E56" s="21" t="s">
        <v>200</v>
      </c>
      <c r="F56" s="21" t="s">
        <v>201</v>
      </c>
      <c r="G56" s="22">
        <v>81</v>
      </c>
      <c r="H56" s="21" t="s">
        <v>207</v>
      </c>
      <c r="I56" s="21" t="s">
        <v>46</v>
      </c>
      <c r="J56" s="6"/>
      <c r="K56" s="9"/>
      <c r="L56" s="9"/>
      <c r="M56" s="6"/>
      <c r="N56" s="10"/>
    </row>
    <row r="57" spans="1:9" ht="12.75">
      <c r="A57" s="7" t="s">
        <v>51</v>
      </c>
      <c r="B57" s="8" t="s">
        <v>49</v>
      </c>
      <c r="C57" s="19" t="s">
        <v>525</v>
      </c>
      <c r="D57" s="19" t="s">
        <v>525</v>
      </c>
      <c r="E57" s="21" t="s">
        <v>200</v>
      </c>
      <c r="F57" s="21" t="s">
        <v>201</v>
      </c>
      <c r="G57" s="22">
        <v>238</v>
      </c>
      <c r="H57" s="21" t="s">
        <v>198</v>
      </c>
      <c r="I57" s="21" t="s">
        <v>50</v>
      </c>
    </row>
    <row r="58" spans="1:10" ht="12.75">
      <c r="A58" s="7" t="s">
        <v>141</v>
      </c>
      <c r="B58" s="8" t="s">
        <v>95</v>
      </c>
      <c r="C58" s="19" t="s">
        <v>525</v>
      </c>
      <c r="E58" s="21" t="s">
        <v>195</v>
      </c>
      <c r="F58" s="21" t="s">
        <v>194</v>
      </c>
      <c r="G58" s="22">
        <v>265</v>
      </c>
      <c r="H58" s="21" t="s">
        <v>198</v>
      </c>
      <c r="I58" s="21" t="s">
        <v>50</v>
      </c>
      <c r="J58" s="10"/>
    </row>
    <row r="59" spans="1:12" ht="12.75">
      <c r="A59" s="7" t="s">
        <v>152</v>
      </c>
      <c r="B59" s="8" t="s">
        <v>115</v>
      </c>
      <c r="C59" s="19" t="s">
        <v>525</v>
      </c>
      <c r="E59" s="21" t="s">
        <v>195</v>
      </c>
      <c r="F59" s="21" t="s">
        <v>196</v>
      </c>
      <c r="G59" s="22">
        <v>260</v>
      </c>
      <c r="H59" s="21" t="s">
        <v>198</v>
      </c>
      <c r="I59" s="21" t="s">
        <v>541</v>
      </c>
      <c r="J59" s="6"/>
      <c r="K59" s="6"/>
      <c r="L59" s="10"/>
    </row>
    <row r="60" spans="1:12" ht="12.75">
      <c r="A60" s="5" t="s">
        <v>417</v>
      </c>
      <c r="B60" s="8" t="s">
        <v>419</v>
      </c>
      <c r="C60" s="19" t="s">
        <v>526</v>
      </c>
      <c r="D60" s="19" t="s">
        <v>526</v>
      </c>
      <c r="E60" s="21" t="s">
        <v>200</v>
      </c>
      <c r="F60" s="21" t="s">
        <v>201</v>
      </c>
      <c r="G60" s="22">
        <v>49</v>
      </c>
      <c r="H60" s="21" t="s">
        <v>418</v>
      </c>
      <c r="I60" s="21" t="s">
        <v>541</v>
      </c>
      <c r="J60" s="6"/>
      <c r="K60" s="6"/>
      <c r="L60" s="10"/>
    </row>
    <row r="61" spans="1:10" ht="12.75">
      <c r="A61" s="7" t="s">
        <v>98</v>
      </c>
      <c r="B61" s="8" t="s">
        <v>96</v>
      </c>
      <c r="C61" s="19" t="s">
        <v>527</v>
      </c>
      <c r="E61" s="21" t="s">
        <v>199</v>
      </c>
      <c r="F61" s="21" t="s">
        <v>194</v>
      </c>
      <c r="G61" s="22">
        <v>112</v>
      </c>
      <c r="H61" s="21" t="s">
        <v>541</v>
      </c>
      <c r="I61" s="21" t="s">
        <v>541</v>
      </c>
      <c r="J61" s="10"/>
    </row>
    <row r="62" spans="1:10" ht="12.75">
      <c r="A62" s="7" t="s">
        <v>100</v>
      </c>
      <c r="B62" s="8" t="s">
        <v>99</v>
      </c>
      <c r="C62" s="19" t="s">
        <v>528</v>
      </c>
      <c r="E62" s="21" t="s">
        <v>193</v>
      </c>
      <c r="F62" s="21" t="s">
        <v>194</v>
      </c>
      <c r="G62" s="22">
        <v>18</v>
      </c>
      <c r="H62" s="21" t="s">
        <v>541</v>
      </c>
      <c r="I62" s="21" t="s">
        <v>541</v>
      </c>
      <c r="J62" s="10"/>
    </row>
    <row r="63" spans="1:9" ht="12.75">
      <c r="A63" s="7" t="s">
        <v>57</v>
      </c>
      <c r="B63" s="8" t="s">
        <v>52</v>
      </c>
      <c r="C63" s="19" t="s">
        <v>529</v>
      </c>
      <c r="D63" s="19" t="s">
        <v>530</v>
      </c>
      <c r="E63" s="21" t="s">
        <v>200</v>
      </c>
      <c r="F63" s="21" t="s">
        <v>196</v>
      </c>
      <c r="G63" s="22">
        <v>189</v>
      </c>
      <c r="H63" s="21" t="s">
        <v>210</v>
      </c>
      <c r="I63" s="21" t="s">
        <v>53</v>
      </c>
    </row>
    <row r="64" spans="1:10" ht="12.75">
      <c r="A64" s="7" t="s">
        <v>142</v>
      </c>
      <c r="B64" s="8" t="s">
        <v>101</v>
      </c>
      <c r="C64" s="19" t="s">
        <v>529</v>
      </c>
      <c r="E64" s="21" t="s">
        <v>193</v>
      </c>
      <c r="F64" s="21" t="s">
        <v>196</v>
      </c>
      <c r="G64" s="22">
        <v>222</v>
      </c>
      <c r="H64" s="21" t="s">
        <v>210</v>
      </c>
      <c r="I64" s="21" t="s">
        <v>541</v>
      </c>
      <c r="J64" s="10"/>
    </row>
    <row r="65" spans="1:4" ht="12.75">
      <c r="A65" s="7"/>
      <c r="B65" s="8"/>
      <c r="C65" s="19"/>
      <c r="D65" s="19"/>
    </row>
    <row r="66" spans="1:4" ht="12.75">
      <c r="A66" s="7"/>
      <c r="C66" s="19"/>
      <c r="D66" s="19"/>
    </row>
    <row r="67" ht="12.75">
      <c r="B67" s="8"/>
    </row>
  </sheetData>
  <mergeCells count="2">
    <mergeCell ref="A1:I1"/>
    <mergeCell ref="A2:I2"/>
  </mergeCells>
  <printOptions horizontalCentered="1"/>
  <pageMargins left="0.1" right="0.1" top="0.25" bottom="0.4" header="0" footer="0"/>
  <pageSetup fitToHeight="1" fitToWidth="1" horizontalDpi="600" verticalDpi="600" orientation="landscape" scale="67" r:id="rId1"/>
  <headerFooter alignWithMargins="0">
    <oddFooter>&amp;C&amp;8For the year of 2003&amp;R&amp;8Page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C25" sqref="C25"/>
    </sheetView>
  </sheetViews>
  <sheetFormatPr defaultColWidth="9.140625" defaultRowHeight="12.75"/>
  <cols>
    <col min="1" max="1" width="38.7109375" style="5" bestFit="1" customWidth="1"/>
    <col min="2" max="2" width="11.140625" style="6" bestFit="1" customWidth="1"/>
    <col min="3" max="3" width="10.57421875" style="75" bestFit="1" customWidth="1"/>
    <col min="4" max="4" width="12.00390625" style="75" bestFit="1" customWidth="1"/>
    <col min="5" max="5" width="11.28125" style="5" bestFit="1" customWidth="1"/>
    <col min="6" max="6" width="13.28125" style="5" bestFit="1" customWidth="1"/>
    <col min="7" max="16384" width="9.140625" style="5" customWidth="1"/>
  </cols>
  <sheetData>
    <row r="1" spans="1:6" ht="15">
      <c r="A1" s="99" t="s">
        <v>375</v>
      </c>
      <c r="B1" s="99"/>
      <c r="C1" s="99"/>
      <c r="D1" s="99"/>
      <c r="E1" s="99"/>
      <c r="F1" s="99"/>
    </row>
    <row r="2" spans="1:6" ht="12.75">
      <c r="A2" s="90" t="s">
        <v>498</v>
      </c>
      <c r="B2" s="90"/>
      <c r="C2" s="90"/>
      <c r="D2" s="90"/>
      <c r="E2" s="90"/>
      <c r="F2" s="90"/>
    </row>
    <row r="3" spans="3:4" ht="12.75">
      <c r="C3" s="16"/>
      <c r="D3" s="16"/>
    </row>
    <row r="4" spans="1:6" ht="12.75">
      <c r="A4" s="31"/>
      <c r="B4" s="32"/>
      <c r="C4" s="18"/>
      <c r="D4" s="18"/>
      <c r="E4" s="94" t="s">
        <v>540</v>
      </c>
      <c r="F4" s="94"/>
    </row>
    <row r="5" spans="1:6" ht="12.75">
      <c r="A5" s="29" t="s">
        <v>56</v>
      </c>
      <c r="B5" s="29" t="s">
        <v>0</v>
      </c>
      <c r="C5" s="63" t="s">
        <v>414</v>
      </c>
      <c r="D5" s="63" t="s">
        <v>415</v>
      </c>
      <c r="E5" s="28" t="s">
        <v>499</v>
      </c>
      <c r="F5" s="28" t="s">
        <v>500</v>
      </c>
    </row>
    <row r="6" spans="1:7" ht="12.75">
      <c r="A6" s="7" t="s">
        <v>73</v>
      </c>
      <c r="B6" s="8" t="s">
        <v>71</v>
      </c>
      <c r="C6" s="64">
        <v>34.325556</v>
      </c>
      <c r="D6" s="64">
        <v>-82.386111</v>
      </c>
      <c r="E6" s="50">
        <v>372478</v>
      </c>
      <c r="F6" s="50">
        <v>3798898</v>
      </c>
      <c r="G6" s="10"/>
    </row>
    <row r="7" spans="1:7" ht="12.75">
      <c r="A7" s="7" t="s">
        <v>70</v>
      </c>
      <c r="B7" s="8" t="s">
        <v>62</v>
      </c>
      <c r="C7" s="64">
        <v>33.34222</v>
      </c>
      <c r="D7" s="64">
        <v>-81.78860999999999</v>
      </c>
      <c r="E7" s="50">
        <v>426614.5</v>
      </c>
      <c r="F7" s="50">
        <v>3689311.84</v>
      </c>
      <c r="G7" s="10"/>
    </row>
    <row r="8" spans="1:6" ht="12.75">
      <c r="A8" s="7" t="s">
        <v>8</v>
      </c>
      <c r="B8" s="8" t="s">
        <v>6</v>
      </c>
      <c r="C8" s="64">
        <v>33.43055</v>
      </c>
      <c r="D8" s="64">
        <v>-81.89222</v>
      </c>
      <c r="E8" s="50">
        <v>417056.53</v>
      </c>
      <c r="F8" s="50">
        <v>3699182.63</v>
      </c>
    </row>
    <row r="9" spans="1:7" ht="12.75">
      <c r="A9" s="7" t="s">
        <v>76</v>
      </c>
      <c r="B9" s="8" t="s">
        <v>74</v>
      </c>
      <c r="C9" s="64">
        <v>34.776607999999996</v>
      </c>
      <c r="D9" s="64">
        <v>-82.490267</v>
      </c>
      <c r="E9" s="50">
        <v>363633.56</v>
      </c>
      <c r="F9" s="50">
        <v>3849103.8</v>
      </c>
      <c r="G9" s="10"/>
    </row>
    <row r="10" spans="1:7" ht="12.75">
      <c r="A10" s="7" t="s">
        <v>126</v>
      </c>
      <c r="B10" s="8" t="s">
        <v>63</v>
      </c>
      <c r="C10" s="64">
        <v>33.320344999999996</v>
      </c>
      <c r="D10" s="64">
        <v>-81.465538</v>
      </c>
      <c r="E10" s="50">
        <v>456668.07</v>
      </c>
      <c r="F10" s="50">
        <v>3686705.82</v>
      </c>
      <c r="G10" s="10"/>
    </row>
    <row r="11" spans="1:6" ht="12.75">
      <c r="A11" s="7" t="s">
        <v>11</v>
      </c>
      <c r="B11" s="8" t="s">
        <v>10</v>
      </c>
      <c r="C11" s="64">
        <v>32.43653</v>
      </c>
      <c r="D11" s="64">
        <v>-80.67784999999999</v>
      </c>
      <c r="E11" s="50">
        <v>530284.46</v>
      </c>
      <c r="F11" s="50">
        <v>3588679.91</v>
      </c>
    </row>
    <row r="12" spans="1:7" ht="12.75">
      <c r="A12" s="7" t="s">
        <v>476</v>
      </c>
      <c r="B12" s="8" t="s">
        <v>77</v>
      </c>
      <c r="C12" s="64">
        <v>32.98722</v>
      </c>
      <c r="D12" s="64">
        <v>-79.93666</v>
      </c>
      <c r="E12" s="50">
        <v>599351.63</v>
      </c>
      <c r="F12" s="50">
        <v>3650181.04</v>
      </c>
      <c r="G12" s="10"/>
    </row>
    <row r="13" spans="1:7" ht="12.75">
      <c r="A13" s="21" t="s">
        <v>416</v>
      </c>
      <c r="B13" s="8" t="s">
        <v>497</v>
      </c>
      <c r="C13" s="64">
        <v>33.195209999999996</v>
      </c>
      <c r="D13" s="64">
        <v>-79.97676</v>
      </c>
      <c r="E13" s="50">
        <v>595379.92</v>
      </c>
      <c r="F13" s="50">
        <v>3673202.81</v>
      </c>
      <c r="G13" s="10"/>
    </row>
    <row r="14" spans="1:7" ht="12.75">
      <c r="A14" s="7" t="s">
        <v>79</v>
      </c>
      <c r="B14" s="8" t="s">
        <v>554</v>
      </c>
      <c r="C14" s="64">
        <v>32.91</v>
      </c>
      <c r="D14" s="64">
        <v>-79.965278</v>
      </c>
      <c r="E14" s="50">
        <v>596762</v>
      </c>
      <c r="F14" s="50">
        <v>3641594</v>
      </c>
      <c r="G14" s="10"/>
    </row>
    <row r="15" spans="1:6" ht="12.75">
      <c r="A15" s="7" t="s">
        <v>431</v>
      </c>
      <c r="B15" s="8" t="s">
        <v>12</v>
      </c>
      <c r="C15" s="64">
        <v>32.882289</v>
      </c>
      <c r="D15" s="64">
        <v>-79.977537</v>
      </c>
      <c r="E15" s="50">
        <v>595645.05</v>
      </c>
      <c r="F15" s="50">
        <v>3638510.24</v>
      </c>
    </row>
    <row r="16" spans="1:9" ht="12.75">
      <c r="A16" s="7" t="s">
        <v>60</v>
      </c>
      <c r="B16" s="8" t="s">
        <v>59</v>
      </c>
      <c r="C16" s="64">
        <v>32.794117</v>
      </c>
      <c r="D16" s="64">
        <v>-79.94691499999999</v>
      </c>
      <c r="E16" s="50">
        <v>598607.12</v>
      </c>
      <c r="F16" s="50">
        <v>3628763.53</v>
      </c>
      <c r="G16" s="6"/>
      <c r="H16" s="10"/>
      <c r="I16" s="74"/>
    </row>
    <row r="17" spans="1:6" ht="12.75">
      <c r="A17" s="7" t="s">
        <v>16</v>
      </c>
      <c r="B17" s="8" t="s">
        <v>15</v>
      </c>
      <c r="C17" s="64">
        <v>32.942747</v>
      </c>
      <c r="D17" s="64">
        <v>-79.657175</v>
      </c>
      <c r="E17" s="50">
        <v>625529.57</v>
      </c>
      <c r="F17" s="50">
        <v>3645548.32</v>
      </c>
    </row>
    <row r="18" spans="1:6" ht="12.75">
      <c r="A18" s="7" t="s">
        <v>58</v>
      </c>
      <c r="B18" s="8" t="s">
        <v>17</v>
      </c>
      <c r="C18" s="64">
        <v>32.842777999999996</v>
      </c>
      <c r="D18" s="64">
        <v>-79.947778</v>
      </c>
      <c r="E18" s="50">
        <v>598473</v>
      </c>
      <c r="F18" s="50">
        <v>3634157</v>
      </c>
    </row>
    <row r="19" spans="1:9" ht="12.75">
      <c r="A19" s="7" t="s">
        <v>149</v>
      </c>
      <c r="B19" s="8" t="s">
        <v>110</v>
      </c>
      <c r="C19" s="64">
        <v>32.98</v>
      </c>
      <c r="D19" s="64">
        <v>-80.06527799999999</v>
      </c>
      <c r="E19" s="50">
        <v>587347</v>
      </c>
      <c r="F19" s="50">
        <v>3649274</v>
      </c>
      <c r="G19" s="6"/>
      <c r="H19" s="6"/>
      <c r="I19" s="10"/>
    </row>
    <row r="20" spans="1:9" ht="12.75">
      <c r="A20" s="7" t="s">
        <v>150</v>
      </c>
      <c r="B20" s="8" t="s">
        <v>111</v>
      </c>
      <c r="C20" s="64">
        <v>32.790833</v>
      </c>
      <c r="D20" s="64">
        <v>-79.95861099999999</v>
      </c>
      <c r="E20" s="50">
        <v>597515</v>
      </c>
      <c r="F20" s="50">
        <v>3628389</v>
      </c>
      <c r="G20" s="6"/>
      <c r="H20" s="6"/>
      <c r="I20" s="10"/>
    </row>
    <row r="21" spans="1:7" ht="12.75">
      <c r="A21" s="7" t="s">
        <v>138</v>
      </c>
      <c r="B21" s="8" t="s">
        <v>80</v>
      </c>
      <c r="C21" s="64">
        <v>35.130278</v>
      </c>
      <c r="D21" s="64">
        <v>-81.816389</v>
      </c>
      <c r="E21" s="50">
        <v>425619</v>
      </c>
      <c r="F21" s="50">
        <v>3887598</v>
      </c>
      <c r="G21" s="10"/>
    </row>
    <row r="22" spans="1:7" ht="12.75">
      <c r="A22" s="7" t="s">
        <v>83</v>
      </c>
      <c r="B22" s="8" t="s">
        <v>82</v>
      </c>
      <c r="C22" s="64">
        <v>34.7925</v>
      </c>
      <c r="D22" s="64">
        <v>-81.203611</v>
      </c>
      <c r="E22" s="50">
        <v>481373</v>
      </c>
      <c r="F22" s="50">
        <v>3849885</v>
      </c>
      <c r="G22" s="10"/>
    </row>
    <row r="23" spans="1:9" ht="12.75">
      <c r="A23" s="7" t="s">
        <v>187</v>
      </c>
      <c r="B23" s="8" t="s">
        <v>186</v>
      </c>
      <c r="C23" s="64">
        <v>34.615367</v>
      </c>
      <c r="D23" s="64">
        <v>-80.198787</v>
      </c>
      <c r="E23" s="50">
        <v>573455.02</v>
      </c>
      <c r="F23" s="50">
        <v>3830485.46</v>
      </c>
      <c r="G23" s="6"/>
      <c r="H23" s="6"/>
      <c r="I23" s="10"/>
    </row>
    <row r="24" spans="1:7" ht="12.75">
      <c r="A24" s="7" t="s">
        <v>87</v>
      </c>
      <c r="B24" s="8" t="s">
        <v>85</v>
      </c>
      <c r="C24" s="64">
        <v>33.007639999999995</v>
      </c>
      <c r="D24" s="64">
        <v>-80.96521299999999</v>
      </c>
      <c r="E24" s="50">
        <v>503249.43</v>
      </c>
      <c r="F24" s="50">
        <v>3651947.98</v>
      </c>
      <c r="G24" s="10"/>
    </row>
    <row r="25" spans="1:7" ht="12.75">
      <c r="A25" s="7" t="s">
        <v>139</v>
      </c>
      <c r="B25" s="8" t="s">
        <v>88</v>
      </c>
      <c r="C25" s="64">
        <v>34.285556</v>
      </c>
      <c r="D25" s="64">
        <v>-79.744722</v>
      </c>
      <c r="E25" s="50">
        <v>615539</v>
      </c>
      <c r="F25" s="50">
        <v>3794336</v>
      </c>
      <c r="G25" s="10"/>
    </row>
    <row r="26" spans="1:7" ht="12.75">
      <c r="A26" s="7" t="s">
        <v>92</v>
      </c>
      <c r="B26" s="8" t="s">
        <v>90</v>
      </c>
      <c r="C26" s="64">
        <v>33.739962999999996</v>
      </c>
      <c r="D26" s="64">
        <v>-81.853635</v>
      </c>
      <c r="E26" s="50">
        <v>420926.36</v>
      </c>
      <c r="F26" s="50">
        <v>3733457.78</v>
      </c>
      <c r="G26" s="10"/>
    </row>
    <row r="27" spans="1:6" ht="12.75">
      <c r="A27" s="7" t="s">
        <v>21</v>
      </c>
      <c r="B27" s="8" t="s">
        <v>19</v>
      </c>
      <c r="C27" s="64">
        <v>34.196111</v>
      </c>
      <c r="D27" s="64">
        <v>-79.798611</v>
      </c>
      <c r="E27" s="50">
        <v>610696</v>
      </c>
      <c r="F27" s="50">
        <v>3784358</v>
      </c>
    </row>
    <row r="28" spans="1:9" ht="12.75">
      <c r="A28" s="7" t="s">
        <v>151</v>
      </c>
      <c r="B28" s="8" t="s">
        <v>112</v>
      </c>
      <c r="C28" s="64">
        <v>34.167221999999995</v>
      </c>
      <c r="D28" s="64">
        <v>-79.850278</v>
      </c>
      <c r="E28" s="50">
        <v>605971</v>
      </c>
      <c r="F28" s="50">
        <v>3781130</v>
      </c>
      <c r="G28" s="6"/>
      <c r="H28" s="6"/>
      <c r="I28" s="10"/>
    </row>
    <row r="29" spans="1:6" ht="12.75">
      <c r="A29" s="7" t="s">
        <v>24</v>
      </c>
      <c r="B29" s="8" t="s">
        <v>23</v>
      </c>
      <c r="C29" s="64">
        <v>33.361944</v>
      </c>
      <c r="D29" s="64">
        <v>-79.294167</v>
      </c>
      <c r="E29" s="50">
        <v>658711</v>
      </c>
      <c r="F29" s="50">
        <v>3692520</v>
      </c>
    </row>
    <row r="30" spans="1:6" ht="12.75">
      <c r="A30" s="7" t="s">
        <v>463</v>
      </c>
      <c r="B30" s="8" t="s">
        <v>25</v>
      </c>
      <c r="C30" s="64">
        <v>33.347778</v>
      </c>
      <c r="D30" s="64">
        <v>-79.298056</v>
      </c>
      <c r="E30" s="50">
        <v>658375</v>
      </c>
      <c r="F30" s="50">
        <v>3690944</v>
      </c>
    </row>
    <row r="31" spans="1:6" ht="12.75">
      <c r="A31" s="7" t="s">
        <v>27</v>
      </c>
      <c r="B31" s="8" t="s">
        <v>26</v>
      </c>
      <c r="C31" s="64">
        <v>33.373889</v>
      </c>
      <c r="D31" s="64">
        <v>-79.285556</v>
      </c>
      <c r="E31" s="50">
        <v>659490</v>
      </c>
      <c r="F31" s="50">
        <v>3693858</v>
      </c>
    </row>
    <row r="32" spans="1:6" ht="12.75">
      <c r="A32" s="21" t="s">
        <v>411</v>
      </c>
      <c r="B32" s="8" t="s">
        <v>408</v>
      </c>
      <c r="C32" s="64">
        <v>33.369599</v>
      </c>
      <c r="D32" s="64">
        <v>-79.298401</v>
      </c>
      <c r="E32" s="50">
        <v>658302.96</v>
      </c>
      <c r="F32" s="50">
        <v>3693356.42</v>
      </c>
    </row>
    <row r="33" spans="1:6" ht="12.75">
      <c r="A33" s="7" t="s">
        <v>30</v>
      </c>
      <c r="B33" s="8" t="s">
        <v>28</v>
      </c>
      <c r="C33" s="64">
        <v>34.840446</v>
      </c>
      <c r="D33" s="64">
        <v>-82.402914</v>
      </c>
      <c r="E33" s="50">
        <v>371726.35</v>
      </c>
      <c r="F33" s="50">
        <v>3856065.6</v>
      </c>
    </row>
    <row r="34" spans="1:6" ht="12.75">
      <c r="A34" s="7" t="s">
        <v>167</v>
      </c>
      <c r="B34" s="8" t="s">
        <v>113</v>
      </c>
      <c r="C34" s="64">
        <v>34.901046</v>
      </c>
      <c r="D34" s="64">
        <v>-82.31307</v>
      </c>
      <c r="E34" s="50">
        <v>380029.66</v>
      </c>
      <c r="F34" s="50">
        <v>3862644.92</v>
      </c>
    </row>
    <row r="35" spans="1:9" ht="12.75">
      <c r="A35" s="7" t="s">
        <v>148</v>
      </c>
      <c r="B35" s="8" t="s">
        <v>205</v>
      </c>
      <c r="C35" s="64">
        <v>34.870242999999995</v>
      </c>
      <c r="D35" s="64">
        <v>-82.419309</v>
      </c>
      <c r="E35" s="50">
        <v>370273.96</v>
      </c>
      <c r="F35" s="50">
        <v>3859375.22</v>
      </c>
      <c r="G35" s="6"/>
      <c r="H35" s="6"/>
      <c r="I35" s="10"/>
    </row>
    <row r="36" spans="1:6" ht="12.75">
      <c r="A36" s="7" t="s">
        <v>32</v>
      </c>
      <c r="B36" s="8" t="s">
        <v>31</v>
      </c>
      <c r="C36" s="64">
        <v>34.939721999999996</v>
      </c>
      <c r="D36" s="64">
        <v>-82.229444</v>
      </c>
      <c r="E36" s="50">
        <v>387723</v>
      </c>
      <c r="F36" s="50">
        <v>3866851</v>
      </c>
    </row>
    <row r="37" spans="1:6" ht="12.75">
      <c r="A37" s="7" t="s">
        <v>35</v>
      </c>
      <c r="B37" s="8" t="s">
        <v>33</v>
      </c>
      <c r="C37" s="64">
        <v>34.212869</v>
      </c>
      <c r="D37" s="64">
        <v>-82.173149</v>
      </c>
      <c r="E37" s="50">
        <v>391927.97</v>
      </c>
      <c r="F37" s="50">
        <v>3786185.9</v>
      </c>
    </row>
    <row r="38" spans="1:6" ht="12.75">
      <c r="A38" s="7" t="s">
        <v>165</v>
      </c>
      <c r="B38" s="8" t="s">
        <v>36</v>
      </c>
      <c r="C38" s="64">
        <v>34.165</v>
      </c>
      <c r="D38" s="64">
        <v>-82.16027799999999</v>
      </c>
      <c r="E38" s="50">
        <v>393053</v>
      </c>
      <c r="F38" s="50">
        <v>3780864</v>
      </c>
    </row>
    <row r="39" spans="1:10" ht="12.75">
      <c r="A39" s="7" t="s">
        <v>464</v>
      </c>
      <c r="B39" s="8" t="s">
        <v>114</v>
      </c>
      <c r="C39" s="64">
        <v>34.128688</v>
      </c>
      <c r="D39" s="64">
        <v>-82.173149</v>
      </c>
      <c r="E39" s="50">
        <v>391820.61</v>
      </c>
      <c r="F39" s="50">
        <v>3776851.36</v>
      </c>
      <c r="G39" s="6"/>
      <c r="H39" s="6"/>
      <c r="I39" s="10"/>
      <c r="J39" s="10"/>
    </row>
    <row r="40" spans="1:6" ht="12.75">
      <c r="A40" s="7" t="s">
        <v>39</v>
      </c>
      <c r="B40" s="8" t="s">
        <v>38</v>
      </c>
      <c r="C40" s="64">
        <v>33.702764</v>
      </c>
      <c r="D40" s="64">
        <v>-78.877454</v>
      </c>
      <c r="E40" s="50">
        <v>696714.42</v>
      </c>
      <c r="F40" s="50">
        <v>3731028.73</v>
      </c>
    </row>
    <row r="41" spans="1:6" ht="12.75">
      <c r="A41" s="7" t="s">
        <v>164</v>
      </c>
      <c r="B41" s="8" t="s">
        <v>41</v>
      </c>
      <c r="C41" s="64">
        <v>33.783888999999995</v>
      </c>
      <c r="D41" s="64">
        <v>-81.119722</v>
      </c>
      <c r="E41" s="50">
        <v>488916</v>
      </c>
      <c r="F41" s="50">
        <v>3738007</v>
      </c>
    </row>
    <row r="42" spans="1:11" ht="12.75">
      <c r="A42" s="7" t="s">
        <v>66</v>
      </c>
      <c r="B42" s="8" t="s">
        <v>65</v>
      </c>
      <c r="C42" s="64">
        <v>34.051013</v>
      </c>
      <c r="D42" s="64">
        <v>-81.15495299999999</v>
      </c>
      <c r="E42" s="50">
        <v>485698.66</v>
      </c>
      <c r="F42" s="50">
        <v>3767628.44</v>
      </c>
      <c r="G42" s="6"/>
      <c r="H42" s="9"/>
      <c r="I42" s="9"/>
      <c r="J42" s="6"/>
      <c r="K42" s="10"/>
    </row>
    <row r="43" spans="1:9" ht="12.75">
      <c r="A43" s="7" t="s">
        <v>105</v>
      </c>
      <c r="B43" s="8" t="s">
        <v>208</v>
      </c>
      <c r="C43" s="64">
        <v>33.973333</v>
      </c>
      <c r="D43" s="64">
        <v>-81.0525</v>
      </c>
      <c r="E43" s="50">
        <v>495150</v>
      </c>
      <c r="F43" s="50">
        <v>3759006</v>
      </c>
      <c r="G43" s="6"/>
      <c r="H43" s="6"/>
      <c r="I43" s="10"/>
    </row>
    <row r="44" spans="1:6" ht="12.75">
      <c r="A44" s="7" t="s">
        <v>44</v>
      </c>
      <c r="B44" s="8" t="s">
        <v>43</v>
      </c>
      <c r="C44" s="64">
        <v>33.968889</v>
      </c>
      <c r="D44" s="64">
        <v>-81.06527799999999</v>
      </c>
      <c r="E44" s="50">
        <v>493969</v>
      </c>
      <c r="F44" s="50">
        <v>3758514</v>
      </c>
    </row>
    <row r="45" spans="1:7" ht="12.75">
      <c r="A45" s="7" t="s">
        <v>468</v>
      </c>
      <c r="B45" s="8" t="s">
        <v>67</v>
      </c>
      <c r="C45" s="64">
        <v>34.805</v>
      </c>
      <c r="D45" s="64">
        <v>-83.2375</v>
      </c>
      <c r="E45" s="50">
        <v>295318</v>
      </c>
      <c r="F45" s="50">
        <v>3853504</v>
      </c>
      <c r="G45" s="10"/>
    </row>
    <row r="46" spans="1:7" ht="12.75">
      <c r="A46" s="7" t="s">
        <v>356</v>
      </c>
      <c r="B46" s="8" t="s">
        <v>409</v>
      </c>
      <c r="C46" s="64">
        <v>33.528275</v>
      </c>
      <c r="D46" s="64">
        <v>-80.86683599999999</v>
      </c>
      <c r="E46" s="50">
        <v>512365.24</v>
      </c>
      <c r="F46" s="50">
        <v>3709669.08</v>
      </c>
      <c r="G46" s="10"/>
    </row>
    <row r="47" spans="1:7" ht="12.75">
      <c r="A47" s="21" t="s">
        <v>412</v>
      </c>
      <c r="B47" s="8" t="s">
        <v>410</v>
      </c>
      <c r="C47" s="64">
        <v>33.29959</v>
      </c>
      <c r="D47" s="64">
        <v>-80.44221</v>
      </c>
      <c r="E47" s="50">
        <v>551931.08</v>
      </c>
      <c r="F47" s="50">
        <v>3684446.96</v>
      </c>
      <c r="G47" s="10"/>
    </row>
    <row r="48" spans="1:7" ht="12.75">
      <c r="A48" s="7" t="s">
        <v>140</v>
      </c>
      <c r="B48" s="8" t="s">
        <v>93</v>
      </c>
      <c r="C48" s="64">
        <v>34.686064</v>
      </c>
      <c r="D48" s="64">
        <v>-82.83865899999999</v>
      </c>
      <c r="E48" s="50">
        <v>331566.91</v>
      </c>
      <c r="F48" s="50">
        <v>3839571.34</v>
      </c>
      <c r="G48" s="10"/>
    </row>
    <row r="49" spans="1:6" ht="12.75">
      <c r="A49" s="7" t="s">
        <v>166</v>
      </c>
      <c r="B49" s="8" t="s">
        <v>45</v>
      </c>
      <c r="C49" s="64">
        <v>34.005278</v>
      </c>
      <c r="D49" s="64">
        <v>-81.023056</v>
      </c>
      <c r="E49" s="50">
        <v>497871</v>
      </c>
      <c r="F49" s="50">
        <v>3762547</v>
      </c>
    </row>
    <row r="50" spans="1:6" ht="12.75">
      <c r="A50" s="7" t="s">
        <v>163</v>
      </c>
      <c r="B50" s="8" t="s">
        <v>48</v>
      </c>
      <c r="C50" s="64">
        <v>34.093889</v>
      </c>
      <c r="D50" s="64">
        <v>-80.962222</v>
      </c>
      <c r="E50" s="50">
        <v>503485</v>
      </c>
      <c r="F50" s="50">
        <v>3772372</v>
      </c>
    </row>
    <row r="51" spans="1:9" ht="12.75">
      <c r="A51" s="7" t="s">
        <v>106</v>
      </c>
      <c r="B51" s="8" t="s">
        <v>209</v>
      </c>
      <c r="C51" s="64">
        <v>33.981944</v>
      </c>
      <c r="D51" s="64">
        <v>-81.04</v>
      </c>
      <c r="E51" s="50">
        <v>496305</v>
      </c>
      <c r="F51" s="50">
        <v>3759991</v>
      </c>
      <c r="G51" s="6"/>
      <c r="H51" s="6"/>
      <c r="I51" s="10"/>
    </row>
    <row r="52" spans="1:6" ht="12.75">
      <c r="A52" s="5" t="s">
        <v>477</v>
      </c>
      <c r="B52" s="8" t="s">
        <v>107</v>
      </c>
      <c r="C52" s="64">
        <v>33.991506</v>
      </c>
      <c r="D52" s="64">
        <v>-81.024141</v>
      </c>
      <c r="E52" s="50">
        <v>497770.36</v>
      </c>
      <c r="F52" s="50">
        <v>3761020.02</v>
      </c>
    </row>
    <row r="53" spans="1:9" ht="12.75">
      <c r="A53" s="19" t="s">
        <v>182</v>
      </c>
      <c r="B53" s="8" t="s">
        <v>61</v>
      </c>
      <c r="C53" s="64">
        <v>34.015277999999995</v>
      </c>
      <c r="D53" s="64">
        <v>-81.034167</v>
      </c>
      <c r="E53" s="50">
        <v>496845</v>
      </c>
      <c r="F53" s="50">
        <v>3763656</v>
      </c>
      <c r="G53" s="6"/>
      <c r="H53" s="10"/>
      <c r="I53" s="74"/>
    </row>
    <row r="54" spans="1:6" ht="12.75">
      <c r="A54" s="7" t="s">
        <v>184</v>
      </c>
      <c r="B54" s="8" t="s">
        <v>183</v>
      </c>
      <c r="C54" s="64">
        <v>33.814625</v>
      </c>
      <c r="D54" s="64">
        <v>-80.781302</v>
      </c>
      <c r="E54" s="50">
        <v>520240.54</v>
      </c>
      <c r="F54" s="50">
        <v>3741439.91</v>
      </c>
    </row>
    <row r="55" spans="1:7" ht="12.75">
      <c r="A55" s="7" t="s">
        <v>413</v>
      </c>
      <c r="B55" s="8" t="s">
        <v>407</v>
      </c>
      <c r="C55" s="64">
        <v>34.131260999999995</v>
      </c>
      <c r="D55" s="64">
        <v>-80.868319</v>
      </c>
      <c r="E55" s="50">
        <v>512142</v>
      </c>
      <c r="F55" s="50">
        <v>3776523.05</v>
      </c>
      <c r="G55" s="10"/>
    </row>
    <row r="56" spans="1:11" ht="12.75">
      <c r="A56" s="7" t="s">
        <v>109</v>
      </c>
      <c r="B56" s="8" t="s">
        <v>69</v>
      </c>
      <c r="C56" s="64">
        <v>34.026301</v>
      </c>
      <c r="D56" s="64">
        <v>-81.03625</v>
      </c>
      <c r="E56" s="50">
        <v>496653.31</v>
      </c>
      <c r="F56" s="50">
        <v>3764874.05</v>
      </c>
      <c r="G56" s="6"/>
      <c r="H56" s="9"/>
      <c r="I56" s="9"/>
      <c r="J56" s="6"/>
      <c r="K56" s="10"/>
    </row>
    <row r="57" spans="1:6" ht="12.75">
      <c r="A57" s="7" t="s">
        <v>51</v>
      </c>
      <c r="B57" s="8" t="s">
        <v>49</v>
      </c>
      <c r="C57" s="64">
        <v>34.9475</v>
      </c>
      <c r="D57" s="64">
        <v>-81.9325</v>
      </c>
      <c r="E57" s="50">
        <v>414850</v>
      </c>
      <c r="F57" s="50">
        <v>3867421</v>
      </c>
    </row>
    <row r="58" spans="1:7" ht="12.75">
      <c r="A58" s="7" t="s">
        <v>141</v>
      </c>
      <c r="B58" s="8" t="s">
        <v>95</v>
      </c>
      <c r="C58" s="64">
        <v>34.988611</v>
      </c>
      <c r="D58" s="64">
        <v>-82.07555599999999</v>
      </c>
      <c r="E58" s="50">
        <v>401836</v>
      </c>
      <c r="F58" s="50">
        <v>3872111</v>
      </c>
      <c r="G58" s="10"/>
    </row>
    <row r="59" spans="1:9" ht="12.75">
      <c r="A59" s="7" t="s">
        <v>152</v>
      </c>
      <c r="B59" s="8" t="s">
        <v>115</v>
      </c>
      <c r="C59" s="64">
        <v>34.926667</v>
      </c>
      <c r="D59" s="64">
        <v>-82.005</v>
      </c>
      <c r="E59" s="50">
        <v>408207</v>
      </c>
      <c r="F59" s="50">
        <v>3865174</v>
      </c>
      <c r="G59" s="6"/>
      <c r="H59" s="6"/>
      <c r="I59" s="10"/>
    </row>
    <row r="60" spans="1:9" ht="12.75">
      <c r="A60" s="5" t="s">
        <v>417</v>
      </c>
      <c r="B60" s="8" t="s">
        <v>419</v>
      </c>
      <c r="C60" s="64">
        <v>33.922222</v>
      </c>
      <c r="D60" s="64">
        <v>-80.3375</v>
      </c>
      <c r="E60" s="50">
        <v>561238</v>
      </c>
      <c r="F60" s="50">
        <v>3753536</v>
      </c>
      <c r="G60" s="6"/>
      <c r="H60" s="6"/>
      <c r="I60" s="10"/>
    </row>
    <row r="61" spans="1:7" ht="12.75">
      <c r="A61" s="7" t="s">
        <v>98</v>
      </c>
      <c r="B61" s="8" t="s">
        <v>96</v>
      </c>
      <c r="C61" s="64">
        <v>34.539377</v>
      </c>
      <c r="D61" s="64">
        <v>-81.56035399999999</v>
      </c>
      <c r="E61" s="50">
        <v>448580.41</v>
      </c>
      <c r="F61" s="50">
        <v>3821910.08</v>
      </c>
      <c r="G61" s="10"/>
    </row>
    <row r="62" spans="1:7" ht="12.75">
      <c r="A62" s="7" t="s">
        <v>100</v>
      </c>
      <c r="B62" s="8" t="s">
        <v>99</v>
      </c>
      <c r="C62" s="64">
        <v>33.723611</v>
      </c>
      <c r="D62" s="64">
        <v>-79.565</v>
      </c>
      <c r="E62" s="50">
        <v>632955</v>
      </c>
      <c r="F62" s="50">
        <v>3732242</v>
      </c>
      <c r="G62" s="10"/>
    </row>
    <row r="63" spans="1:6" ht="12.75">
      <c r="A63" s="7" t="s">
        <v>57</v>
      </c>
      <c r="B63" s="8" t="s">
        <v>52</v>
      </c>
      <c r="C63" s="64">
        <v>34.9625</v>
      </c>
      <c r="D63" s="64">
        <v>-81.000833</v>
      </c>
      <c r="E63" s="50">
        <v>499924</v>
      </c>
      <c r="F63" s="50">
        <v>3868718</v>
      </c>
    </row>
    <row r="64" spans="1:7" ht="12.75">
      <c r="A64" s="7" t="s">
        <v>142</v>
      </c>
      <c r="B64" s="8" t="s">
        <v>101</v>
      </c>
      <c r="C64" s="64">
        <v>34.935556</v>
      </c>
      <c r="D64" s="64">
        <v>-81.22833299999999</v>
      </c>
      <c r="E64" s="50">
        <v>479147</v>
      </c>
      <c r="F64" s="50">
        <v>3865723</v>
      </c>
      <c r="G64" s="10"/>
    </row>
    <row r="65" spans="1:2" ht="12.75">
      <c r="A65" s="7"/>
      <c r="B65" s="8"/>
    </row>
    <row r="66" ht="12.75">
      <c r="A66" s="7"/>
    </row>
    <row r="67" ht="12.75">
      <c r="B67" s="8"/>
    </row>
  </sheetData>
  <mergeCells count="3">
    <mergeCell ref="A1:F1"/>
    <mergeCell ref="A2:F2"/>
    <mergeCell ref="E4:F4"/>
  </mergeCells>
  <printOptions horizontalCentered="1"/>
  <pageMargins left="0.1" right="0.1" top="0.25" bottom="0.4" header="0" footer="0"/>
  <pageSetup fitToHeight="0" horizontalDpi="600" verticalDpi="600" orientation="landscape" r:id="rId1"/>
  <headerFooter alignWithMargins="0">
    <oddFooter>&amp;C&amp;8For the year of 2003&amp;R&amp;8Page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 - DAQA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SUMMARY REPORT</dc:title>
  <dc:subject>SUMMARY FOR EACH DATA PARAMETER</dc:subject>
  <dc:creator>John L. Schrenk</dc:creator>
  <cp:keywords/>
  <dc:description>For the year 2001</dc:description>
  <cp:lastModifiedBy>GLASSJP</cp:lastModifiedBy>
  <cp:lastPrinted>2005-06-30T14:16:54Z</cp:lastPrinted>
  <dcterms:created xsi:type="dcterms:W3CDTF">2000-07-25T17:58:27Z</dcterms:created>
  <dcterms:modified xsi:type="dcterms:W3CDTF">2005-08-03T14:05:28Z</dcterms:modified>
  <cp:category/>
  <cp:version/>
  <cp:contentType/>
  <cp:contentStatus/>
</cp:coreProperties>
</file>