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Templates\FY21\Budget Justification\"/>
    </mc:Choice>
  </mc:AlternateContent>
  <xr:revisionPtr revIDLastSave="0" documentId="13_ncr:1_{D65CA82A-DCB1-4F8B-931E-35CB638229B6}" xr6:coauthVersionLast="44" xr6:coauthVersionMax="44" xr10:uidLastSave="{00000000-0000-0000-0000-000000000000}"/>
  <bookViews>
    <workbookView xWindow="-110" yWindow="-110" windowWidth="19420" windowHeight="10420" xr2:uid="{00000000-000D-0000-FFFF-FFFF00000000}"/>
  </bookViews>
  <sheets>
    <sheet name="Instructions" sheetId="3" r:id="rId1"/>
    <sheet name="Example" sheetId="4" r:id="rId2"/>
    <sheet name="All RWB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61" i="2" l="1"/>
  <c r="S261" i="2"/>
  <c r="Q261" i="2"/>
  <c r="O261" i="2"/>
  <c r="M261" i="2"/>
  <c r="K261" i="2"/>
  <c r="I261" i="2"/>
  <c r="G261" i="2"/>
  <c r="E261" i="2"/>
  <c r="D261" i="2"/>
  <c r="Y268" i="2"/>
  <c r="W268" i="2"/>
  <c r="X268" i="2" s="1"/>
  <c r="Y267" i="2"/>
  <c r="W267" i="2"/>
  <c r="T267" i="2" s="1"/>
  <c r="Y266" i="2"/>
  <c r="Z266" i="2" s="1"/>
  <c r="W266" i="2"/>
  <c r="N266" i="2" s="1"/>
  <c r="P266" i="2"/>
  <c r="H266" i="2"/>
  <c r="F266" i="2"/>
  <c r="Y265" i="2"/>
  <c r="Z265" i="2" s="1"/>
  <c r="W265" i="2"/>
  <c r="T265" i="2" s="1"/>
  <c r="P265" i="2"/>
  <c r="N265" i="2"/>
  <c r="L265" i="2"/>
  <c r="J265" i="2"/>
  <c r="F265" i="2"/>
  <c r="Y264" i="2"/>
  <c r="W264" i="2"/>
  <c r="R264" i="2" s="1"/>
  <c r="T264" i="2"/>
  <c r="F264" i="2"/>
  <c r="Y263" i="2"/>
  <c r="W263" i="2"/>
  <c r="N263" i="2" s="1"/>
  <c r="Y262" i="2"/>
  <c r="W262" i="2"/>
  <c r="V262" i="2" s="1"/>
  <c r="U253" i="2"/>
  <c r="S253" i="2"/>
  <c r="O253" i="2"/>
  <c r="M253" i="2"/>
  <c r="K253" i="2"/>
  <c r="I253" i="2"/>
  <c r="G253" i="2"/>
  <c r="E253" i="2"/>
  <c r="D253" i="2"/>
  <c r="Y260" i="2"/>
  <c r="W260" i="2"/>
  <c r="L260" i="2" s="1"/>
  <c r="Y259" i="2"/>
  <c r="W259" i="2"/>
  <c r="V259" i="2" s="1"/>
  <c r="P259" i="2"/>
  <c r="Y258" i="2"/>
  <c r="W258" i="2"/>
  <c r="R258" i="2" s="1"/>
  <c r="Y257" i="2"/>
  <c r="W257" i="2"/>
  <c r="L257" i="2" s="1"/>
  <c r="Y256" i="2"/>
  <c r="W256" i="2"/>
  <c r="V256" i="2" s="1"/>
  <c r="Y255" i="2"/>
  <c r="W255" i="2"/>
  <c r="P255" i="2" s="1"/>
  <c r="Y254" i="2"/>
  <c r="W254" i="2"/>
  <c r="X254" i="2" s="1"/>
  <c r="H263" i="2" l="1"/>
  <c r="L263" i="2"/>
  <c r="R265" i="2"/>
  <c r="R266" i="2"/>
  <c r="P263" i="2"/>
  <c r="V265" i="2"/>
  <c r="V266" i="2"/>
  <c r="F263" i="2"/>
  <c r="R263" i="2"/>
  <c r="V263" i="2"/>
  <c r="H265" i="2"/>
  <c r="X265" i="2"/>
  <c r="Y261" i="2"/>
  <c r="F267" i="2"/>
  <c r="Z262" i="2"/>
  <c r="T263" i="2"/>
  <c r="V264" i="2"/>
  <c r="L266" i="2"/>
  <c r="V267" i="2"/>
  <c r="Z268" i="2"/>
  <c r="Z267" i="2"/>
  <c r="Z264" i="2"/>
  <c r="J263" i="2"/>
  <c r="X263" i="2"/>
  <c r="T266" i="2"/>
  <c r="H268" i="2"/>
  <c r="L268" i="2"/>
  <c r="Z263" i="2"/>
  <c r="N268" i="2"/>
  <c r="W261" i="2"/>
  <c r="P261" i="2" s="1"/>
  <c r="P268" i="2"/>
  <c r="J267" i="2"/>
  <c r="N262" i="2"/>
  <c r="J264" i="2"/>
  <c r="X264" i="2"/>
  <c r="L267" i="2"/>
  <c r="R268" i="2"/>
  <c r="X262" i="2"/>
  <c r="P262" i="2"/>
  <c r="L264" i="2"/>
  <c r="N267" i="2"/>
  <c r="T268" i="2"/>
  <c r="X267" i="2"/>
  <c r="R262" i="2"/>
  <c r="N264" i="2"/>
  <c r="J266" i="2"/>
  <c r="X266" i="2"/>
  <c r="P267" i="2"/>
  <c r="F268" i="2"/>
  <c r="V268" i="2"/>
  <c r="H262" i="2"/>
  <c r="J262" i="2"/>
  <c r="H267" i="2"/>
  <c r="L262" i="2"/>
  <c r="H264" i="2"/>
  <c r="T262" i="2"/>
  <c r="P264" i="2"/>
  <c r="R267" i="2"/>
  <c r="F262" i="2"/>
  <c r="J268" i="2"/>
  <c r="R260" i="2"/>
  <c r="Z257" i="2"/>
  <c r="L254" i="2"/>
  <c r="R254" i="2"/>
  <c r="Z255" i="2"/>
  <c r="Z254" i="2"/>
  <c r="T258" i="2"/>
  <c r="V260" i="2"/>
  <c r="R255" i="2"/>
  <c r="V258" i="2"/>
  <c r="N254" i="2"/>
  <c r="X259" i="2"/>
  <c r="F257" i="2"/>
  <c r="F258" i="2"/>
  <c r="X258" i="2"/>
  <c r="Z259" i="2"/>
  <c r="Z260" i="2"/>
  <c r="Z258" i="2"/>
  <c r="N257" i="2"/>
  <c r="J258" i="2"/>
  <c r="H259" i="2"/>
  <c r="H260" i="2"/>
  <c r="F254" i="2"/>
  <c r="T255" i="2"/>
  <c r="P257" i="2"/>
  <c r="L258" i="2"/>
  <c r="J259" i="2"/>
  <c r="N260" i="2"/>
  <c r="Y253" i="2"/>
  <c r="H257" i="2"/>
  <c r="H258" i="2"/>
  <c r="F260" i="2"/>
  <c r="H254" i="2"/>
  <c r="T257" i="2"/>
  <c r="P258" i="2"/>
  <c r="L259" i="2"/>
  <c r="P260" i="2"/>
  <c r="W253" i="2"/>
  <c r="L253" i="2" s="1"/>
  <c r="J256" i="2"/>
  <c r="X256" i="2"/>
  <c r="P254" i="2"/>
  <c r="F255" i="2"/>
  <c r="V255" i="2"/>
  <c r="L256" i="2"/>
  <c r="R257" i="2"/>
  <c r="N259" i="2"/>
  <c r="T260" i="2"/>
  <c r="Z256" i="2"/>
  <c r="T254" i="2"/>
  <c r="J255" i="2"/>
  <c r="X255" i="2"/>
  <c r="P256" i="2"/>
  <c r="V257" i="2"/>
  <c r="R259" i="2"/>
  <c r="H256" i="2"/>
  <c r="H255" i="2"/>
  <c r="V254" i="2"/>
  <c r="L255" i="2"/>
  <c r="R256" i="2"/>
  <c r="N258" i="2"/>
  <c r="T259" i="2"/>
  <c r="J260" i="2"/>
  <c r="X260" i="2"/>
  <c r="N255" i="2"/>
  <c r="T256" i="2"/>
  <c r="J257" i="2"/>
  <c r="X257" i="2"/>
  <c r="F259" i="2"/>
  <c r="N256" i="2"/>
  <c r="J254" i="2"/>
  <c r="F256" i="2"/>
  <c r="E67" i="4"/>
  <c r="K72" i="4"/>
  <c r="K71" i="4"/>
  <c r="K70" i="4"/>
  <c r="I72" i="4"/>
  <c r="I71" i="4"/>
  <c r="I70" i="4"/>
  <c r="G72" i="4"/>
  <c r="G71" i="4"/>
  <c r="G70" i="4"/>
  <c r="E72" i="4"/>
  <c r="E71" i="4"/>
  <c r="E70" i="4"/>
  <c r="D72" i="4"/>
  <c r="D71" i="4"/>
  <c r="D70" i="4"/>
  <c r="D69" i="4" s="1"/>
  <c r="K68" i="4"/>
  <c r="K67" i="4" s="1"/>
  <c r="I68" i="4"/>
  <c r="I67" i="4" s="1"/>
  <c r="G68" i="4"/>
  <c r="E68" i="4"/>
  <c r="D68" i="4"/>
  <c r="D67" i="4" s="1"/>
  <c r="K66" i="4"/>
  <c r="K65" i="4"/>
  <c r="K64" i="4"/>
  <c r="K63" i="4"/>
  <c r="K62" i="4"/>
  <c r="I64" i="4"/>
  <c r="I63" i="4"/>
  <c r="I62" i="4"/>
  <c r="G65" i="4"/>
  <c r="G64" i="4"/>
  <c r="G63" i="4"/>
  <c r="G62" i="4"/>
  <c r="E65" i="4"/>
  <c r="E63" i="4"/>
  <c r="E62" i="4"/>
  <c r="K60" i="4"/>
  <c r="I60" i="4"/>
  <c r="G60" i="4"/>
  <c r="E60" i="4"/>
  <c r="K59" i="4"/>
  <c r="K53" i="4"/>
  <c r="K28" i="4"/>
  <c r="K25" i="4"/>
  <c r="I25" i="4"/>
  <c r="G25" i="4"/>
  <c r="M19" i="4"/>
  <c r="P19" i="4" s="1"/>
  <c r="N19" i="4"/>
  <c r="O19" i="4"/>
  <c r="M34" i="4"/>
  <c r="F34" i="4" s="1"/>
  <c r="N34" i="4"/>
  <c r="O34" i="4"/>
  <c r="D33" i="4"/>
  <c r="M18" i="4"/>
  <c r="P18" i="4" s="1"/>
  <c r="N18" i="4"/>
  <c r="O18" i="4"/>
  <c r="I42" i="4"/>
  <c r="I66" i="4" s="1"/>
  <c r="G42" i="4"/>
  <c r="G66" i="4" s="1"/>
  <c r="E42" i="4"/>
  <c r="E66" i="4" s="1"/>
  <c r="D42" i="4"/>
  <c r="D66" i="4" s="1"/>
  <c r="O33" i="4"/>
  <c r="M33" i="4"/>
  <c r="P33" i="4" s="1"/>
  <c r="N33" i="4"/>
  <c r="D17" i="4"/>
  <c r="N17" i="4" s="1"/>
  <c r="M17" i="4"/>
  <c r="F17" i="4" s="1"/>
  <c r="O17" i="4"/>
  <c r="I32" i="4"/>
  <c r="M32" i="4" s="1"/>
  <c r="P32" i="4" s="1"/>
  <c r="D32" i="4"/>
  <c r="D65" i="4" s="1"/>
  <c r="O41" i="4"/>
  <c r="M41" i="4"/>
  <c r="L41" i="4" s="1"/>
  <c r="D41" i="4"/>
  <c r="N41" i="4" s="1"/>
  <c r="O24" i="4"/>
  <c r="M24" i="4"/>
  <c r="H24" i="4" s="1"/>
  <c r="D24" i="4"/>
  <c r="N24" i="4" s="1"/>
  <c r="D46" i="4"/>
  <c r="E46" i="4" s="1"/>
  <c r="E47" i="4" s="1"/>
  <c r="D31" i="4"/>
  <c r="N31" i="4" s="1"/>
  <c r="D38" i="4"/>
  <c r="I38" i="4" s="1"/>
  <c r="I39" i="4" s="1"/>
  <c r="D29" i="4"/>
  <c r="D30" i="4" s="1"/>
  <c r="G29" i="4"/>
  <c r="D44" i="4"/>
  <c r="E44" i="4" s="1"/>
  <c r="E45" i="4" s="1"/>
  <c r="D36" i="4"/>
  <c r="D37" i="4" s="1"/>
  <c r="D21" i="4"/>
  <c r="K21" i="4" s="1"/>
  <c r="O27" i="4"/>
  <c r="N27" i="4"/>
  <c r="M27" i="4"/>
  <c r="F27" i="4" s="1"/>
  <c r="E26" i="4"/>
  <c r="E64" i="4" s="1"/>
  <c r="D26" i="4"/>
  <c r="D64" i="4" s="1"/>
  <c r="M31" i="4"/>
  <c r="P31" i="4" s="1"/>
  <c r="O31" i="4"/>
  <c r="M16" i="4"/>
  <c r="L16" i="4" s="1"/>
  <c r="O16" i="4"/>
  <c r="D16" i="4"/>
  <c r="N16" i="4" s="1"/>
  <c r="I40" i="4"/>
  <c r="G40" i="4"/>
  <c r="E40" i="4"/>
  <c r="D40" i="4"/>
  <c r="I23" i="4"/>
  <c r="G23" i="4"/>
  <c r="G59" i="4" s="1"/>
  <c r="E23" i="4"/>
  <c r="E59" i="4" s="1"/>
  <c r="D23" i="4"/>
  <c r="D14" i="4"/>
  <c r="D12" i="4"/>
  <c r="E12" i="4" l="1"/>
  <c r="E13" i="4" s="1"/>
  <c r="D13" i="4"/>
  <c r="K58" i="4"/>
  <c r="D52" i="4"/>
  <c r="D56" i="4" s="1"/>
  <c r="D15" i="4"/>
  <c r="D25" i="4"/>
  <c r="M68" i="4"/>
  <c r="O64" i="4"/>
  <c r="D59" i="4"/>
  <c r="E25" i="4"/>
  <c r="G69" i="4"/>
  <c r="X261" i="2"/>
  <c r="L261" i="2"/>
  <c r="T261" i="2"/>
  <c r="J261" i="2"/>
  <c r="V261" i="2"/>
  <c r="R261" i="2"/>
  <c r="F261" i="2"/>
  <c r="H261" i="2"/>
  <c r="N261" i="2"/>
  <c r="Z261" i="2"/>
  <c r="F253" i="2"/>
  <c r="X253" i="2"/>
  <c r="R253" i="2"/>
  <c r="Z253" i="2"/>
  <c r="V253" i="2"/>
  <c r="J253" i="2"/>
  <c r="H253" i="2"/>
  <c r="T253" i="2"/>
  <c r="N253" i="2"/>
  <c r="P253" i="2"/>
  <c r="E61" i="4"/>
  <c r="E69" i="4"/>
  <c r="I69" i="4"/>
  <c r="G58" i="4"/>
  <c r="K69" i="4"/>
  <c r="I59" i="4"/>
  <c r="I58" i="4" s="1"/>
  <c r="O63" i="4"/>
  <c r="K61" i="4"/>
  <c r="E29" i="4"/>
  <c r="O68" i="4"/>
  <c r="O67" i="4" s="1"/>
  <c r="E58" i="4"/>
  <c r="F68" i="4"/>
  <c r="M67" i="4"/>
  <c r="G61" i="4"/>
  <c r="E76" i="4"/>
  <c r="E77" i="4" s="1"/>
  <c r="G46" i="4"/>
  <c r="E43" i="4"/>
  <c r="G67" i="4"/>
  <c r="D47" i="4"/>
  <c r="O70" i="4"/>
  <c r="H33" i="4"/>
  <c r="D51" i="4"/>
  <c r="D55" i="4" s="1"/>
  <c r="H68" i="4"/>
  <c r="D74" i="4"/>
  <c r="F24" i="4"/>
  <c r="J33" i="4"/>
  <c r="E74" i="4"/>
  <c r="O71" i="4"/>
  <c r="D76" i="4"/>
  <c r="D77" i="4" s="1"/>
  <c r="J24" i="4"/>
  <c r="P34" i="4"/>
  <c r="D28" i="4"/>
  <c r="D62" i="4"/>
  <c r="M23" i="4"/>
  <c r="D53" i="4"/>
  <c r="D57" i="4" s="1"/>
  <c r="D63" i="4"/>
  <c r="N63" i="4" s="1"/>
  <c r="N68" i="4"/>
  <c r="D60" i="4"/>
  <c r="D58" i="4" s="1"/>
  <c r="M62" i="4"/>
  <c r="J62" i="4" s="1"/>
  <c r="I65" i="4"/>
  <c r="I61" i="4" s="1"/>
  <c r="F19" i="4"/>
  <c r="M72" i="4"/>
  <c r="O72" i="4"/>
  <c r="F72" i="4"/>
  <c r="M70" i="4"/>
  <c r="M69" i="4" s="1"/>
  <c r="N70" i="4"/>
  <c r="N71" i="4"/>
  <c r="N72" i="4"/>
  <c r="M71" i="4"/>
  <c r="L71" i="4" s="1"/>
  <c r="L68" i="4"/>
  <c r="P68" i="4"/>
  <c r="J68" i="4"/>
  <c r="N64" i="4"/>
  <c r="M63" i="4"/>
  <c r="F63" i="4" s="1"/>
  <c r="N66" i="4"/>
  <c r="O66" i="4"/>
  <c r="O62" i="4"/>
  <c r="M66" i="4"/>
  <c r="M64" i="4"/>
  <c r="N62" i="4"/>
  <c r="P60" i="4"/>
  <c r="M60" i="4"/>
  <c r="J60" i="4" s="1"/>
  <c r="O60" i="4"/>
  <c r="H71" i="4"/>
  <c r="K57" i="4"/>
  <c r="J32" i="4"/>
  <c r="I29" i="4"/>
  <c r="K46" i="4"/>
  <c r="O32" i="4"/>
  <c r="P27" i="4"/>
  <c r="G38" i="4"/>
  <c r="N32" i="4"/>
  <c r="F33" i="4"/>
  <c r="F18" i="4"/>
  <c r="H17" i="4"/>
  <c r="J17" i="4"/>
  <c r="P17" i="4"/>
  <c r="N42" i="4"/>
  <c r="M42" i="4"/>
  <c r="F42" i="4" s="1"/>
  <c r="O42" i="4"/>
  <c r="L33" i="4"/>
  <c r="L17" i="4"/>
  <c r="I46" i="4"/>
  <c r="L24" i="4"/>
  <c r="O23" i="4"/>
  <c r="L31" i="4"/>
  <c r="P24" i="4"/>
  <c r="N40" i="4"/>
  <c r="F41" i="4"/>
  <c r="H41" i="4"/>
  <c r="J41" i="4"/>
  <c r="P41" i="4"/>
  <c r="H31" i="4"/>
  <c r="J31" i="4"/>
  <c r="F31" i="4"/>
  <c r="P23" i="4"/>
  <c r="L23" i="4"/>
  <c r="O40" i="4"/>
  <c r="N23" i="4"/>
  <c r="M26" i="4"/>
  <c r="N26" i="4"/>
  <c r="E38" i="4"/>
  <c r="H23" i="4"/>
  <c r="O26" i="4"/>
  <c r="O25" i="4" s="1"/>
  <c r="M40" i="4"/>
  <c r="L40" i="4" s="1"/>
  <c r="D39" i="4"/>
  <c r="D35" i="4" s="1"/>
  <c r="H16" i="4"/>
  <c r="F16" i="4"/>
  <c r="J16" i="4"/>
  <c r="P16" i="4"/>
  <c r="J23" i="4"/>
  <c r="F23" i="4"/>
  <c r="E14" i="4"/>
  <c r="E15" i="4" s="1"/>
  <c r="G14" i="4"/>
  <c r="I14" i="4"/>
  <c r="K14" i="4"/>
  <c r="G44" i="4"/>
  <c r="D75" i="4"/>
  <c r="I75" i="4" s="1"/>
  <c r="G12" i="4"/>
  <c r="G13" i="4" s="1"/>
  <c r="E21" i="4"/>
  <c r="K36" i="4"/>
  <c r="I44" i="4"/>
  <c r="D45" i="4"/>
  <c r="D43" i="4" s="1"/>
  <c r="I12" i="4"/>
  <c r="I13" i="4" s="1"/>
  <c r="G21" i="4"/>
  <c r="E36" i="4"/>
  <c r="K44" i="4"/>
  <c r="K12" i="4"/>
  <c r="K13" i="4" s="1"/>
  <c r="I21" i="4"/>
  <c r="D22" i="4"/>
  <c r="D20" i="4" s="1"/>
  <c r="G36" i="4"/>
  <c r="I36" i="4"/>
  <c r="Y252" i="2"/>
  <c r="Y251" i="2"/>
  <c r="Y249" i="2"/>
  <c r="Y248" i="2"/>
  <c r="Y246" i="2"/>
  <c r="Y245" i="2"/>
  <c r="Y243" i="2"/>
  <c r="Y242" i="2"/>
  <c r="Y240" i="2"/>
  <c r="Y239" i="2"/>
  <c r="Y237" i="2"/>
  <c r="Y236" i="2"/>
  <c r="Y234" i="2"/>
  <c r="Y233" i="2"/>
  <c r="Y229" i="2"/>
  <c r="Y228" i="2"/>
  <c r="Y227" i="2"/>
  <c r="Y226" i="2"/>
  <c r="Y225" i="2"/>
  <c r="Y224" i="2"/>
  <c r="Y223" i="2"/>
  <c r="Y221" i="2"/>
  <c r="Y220" i="2"/>
  <c r="Y219" i="2"/>
  <c r="Y218" i="2"/>
  <c r="Y217" i="2"/>
  <c r="Y216" i="2"/>
  <c r="Y215" i="2"/>
  <c r="Y212" i="2"/>
  <c r="Y211" i="2"/>
  <c r="Y210" i="2"/>
  <c r="Y209" i="2"/>
  <c r="Y208" i="2"/>
  <c r="Y207" i="2"/>
  <c r="Y205" i="2"/>
  <c r="Y204" i="2"/>
  <c r="Y203" i="2"/>
  <c r="Y202" i="2"/>
  <c r="Y201" i="2"/>
  <c r="Y200" i="2"/>
  <c r="Y199" i="2"/>
  <c r="Y197" i="2"/>
  <c r="Y196" i="2"/>
  <c r="Y195" i="2"/>
  <c r="Y194" i="2"/>
  <c r="Y193" i="2"/>
  <c r="Y192" i="2"/>
  <c r="Y191" i="2"/>
  <c r="Y189" i="2"/>
  <c r="Y188" i="2"/>
  <c r="Y187" i="2"/>
  <c r="Y186" i="2"/>
  <c r="Y185" i="2"/>
  <c r="Y184" i="2"/>
  <c r="Y183" i="2"/>
  <c r="Y181" i="2"/>
  <c r="Y180" i="2"/>
  <c r="Y179" i="2"/>
  <c r="Y178" i="2"/>
  <c r="Y177" i="2"/>
  <c r="Y176" i="2"/>
  <c r="Y175" i="2"/>
  <c r="Y173" i="2"/>
  <c r="Y172" i="2"/>
  <c r="Y171" i="2"/>
  <c r="Y170" i="2"/>
  <c r="Y169" i="2"/>
  <c r="Y168" i="2"/>
  <c r="Y167" i="2"/>
  <c r="Y165" i="2"/>
  <c r="Y164" i="2"/>
  <c r="Y163" i="2"/>
  <c r="Y162" i="2"/>
  <c r="Y161" i="2"/>
  <c r="Y160" i="2"/>
  <c r="Y159" i="2"/>
  <c r="Y157" i="2"/>
  <c r="Y156" i="2"/>
  <c r="Y155" i="2"/>
  <c r="Y154" i="2"/>
  <c r="Y153" i="2"/>
  <c r="Y152" i="2"/>
  <c r="Y151" i="2"/>
  <c r="Y149" i="2"/>
  <c r="Y148" i="2"/>
  <c r="Y147" i="2"/>
  <c r="Y146" i="2"/>
  <c r="Y145" i="2"/>
  <c r="Y144" i="2"/>
  <c r="Y143" i="2"/>
  <c r="Y141" i="2"/>
  <c r="Y140" i="2"/>
  <c r="Y139" i="2"/>
  <c r="Y138" i="2"/>
  <c r="Y137" i="2"/>
  <c r="Y136" i="2"/>
  <c r="Y135" i="2"/>
  <c r="Y133" i="2"/>
  <c r="Y132" i="2"/>
  <c r="Y131" i="2"/>
  <c r="Y130" i="2"/>
  <c r="Y129" i="2"/>
  <c r="Y128" i="2"/>
  <c r="Y127" i="2"/>
  <c r="Y125" i="2"/>
  <c r="Y124" i="2"/>
  <c r="Y123" i="2"/>
  <c r="Y122" i="2"/>
  <c r="Y121" i="2"/>
  <c r="Y120" i="2"/>
  <c r="Y119" i="2"/>
  <c r="Y117" i="2"/>
  <c r="Y116" i="2"/>
  <c r="Y115" i="2"/>
  <c r="Y114" i="2"/>
  <c r="Y113" i="2"/>
  <c r="Y112" i="2"/>
  <c r="Y111" i="2"/>
  <c r="Y109" i="2"/>
  <c r="Y108" i="2"/>
  <c r="Y107" i="2"/>
  <c r="Y106" i="2"/>
  <c r="Y105" i="2"/>
  <c r="Y104" i="2"/>
  <c r="Y103" i="2"/>
  <c r="Y101" i="2"/>
  <c r="Y100" i="2"/>
  <c r="Y99" i="2"/>
  <c r="Y98" i="2"/>
  <c r="Y97" i="2"/>
  <c r="Y96" i="2"/>
  <c r="Y95" i="2"/>
  <c r="Y93" i="2"/>
  <c r="Y92" i="2"/>
  <c r="Y91" i="2"/>
  <c r="Y90" i="2"/>
  <c r="Y89" i="2"/>
  <c r="Y88" i="2"/>
  <c r="Y87" i="2"/>
  <c r="Y85" i="2"/>
  <c r="Y84" i="2"/>
  <c r="Y83" i="2"/>
  <c r="Y82" i="2"/>
  <c r="Y81" i="2"/>
  <c r="Y80" i="2"/>
  <c r="Y79" i="2"/>
  <c r="Y77" i="2"/>
  <c r="Y76" i="2"/>
  <c r="Y75" i="2"/>
  <c r="Y74" i="2"/>
  <c r="Y73" i="2"/>
  <c r="Y72" i="2"/>
  <c r="Y71" i="2"/>
  <c r="Y69" i="2"/>
  <c r="Y68" i="2"/>
  <c r="Y67" i="2"/>
  <c r="Y66" i="2"/>
  <c r="Y65" i="2"/>
  <c r="Y64" i="2"/>
  <c r="Y63" i="2"/>
  <c r="Y61" i="2"/>
  <c r="Y60" i="2"/>
  <c r="Y59" i="2"/>
  <c r="Y58" i="2"/>
  <c r="Y57" i="2"/>
  <c r="Y56" i="2"/>
  <c r="Y55" i="2"/>
  <c r="Y53" i="2"/>
  <c r="Y52" i="2"/>
  <c r="Y51" i="2"/>
  <c r="Y50" i="2"/>
  <c r="Y49" i="2"/>
  <c r="Y48" i="2"/>
  <c r="Y47" i="2"/>
  <c r="Y46" i="2"/>
  <c r="Y44" i="2"/>
  <c r="Y43" i="2"/>
  <c r="Y42" i="2"/>
  <c r="Y41" i="2"/>
  <c r="Y40" i="2"/>
  <c r="Y39" i="2"/>
  <c r="Y38" i="2"/>
  <c r="Y36" i="2"/>
  <c r="Y35" i="2"/>
  <c r="Y34" i="2"/>
  <c r="Y33" i="2"/>
  <c r="Y32" i="2"/>
  <c r="Y31" i="2"/>
  <c r="Y30" i="2"/>
  <c r="Y28" i="2"/>
  <c r="Y27" i="2"/>
  <c r="Y26" i="2"/>
  <c r="Y25" i="2"/>
  <c r="Y24" i="2"/>
  <c r="Y23" i="2"/>
  <c r="Y22" i="2"/>
  <c r="Y15" i="2"/>
  <c r="Y16" i="2"/>
  <c r="Y17" i="2"/>
  <c r="Y18" i="2"/>
  <c r="Y19" i="2"/>
  <c r="Y20" i="2"/>
  <c r="Y14" i="2"/>
  <c r="W252" i="2"/>
  <c r="R252" i="2" s="1"/>
  <c r="W251" i="2"/>
  <c r="R251" i="2" s="1"/>
  <c r="W249" i="2"/>
  <c r="R249" i="2" s="1"/>
  <c r="W248" i="2"/>
  <c r="R248" i="2" s="1"/>
  <c r="W246" i="2"/>
  <c r="R246" i="2" s="1"/>
  <c r="W245" i="2"/>
  <c r="W243" i="2"/>
  <c r="R243" i="2" s="1"/>
  <c r="W242" i="2"/>
  <c r="R242" i="2" s="1"/>
  <c r="W240" i="2"/>
  <c r="R240" i="2" s="1"/>
  <c r="W239" i="2"/>
  <c r="R239" i="2" s="1"/>
  <c r="W237" i="2"/>
  <c r="R237" i="2" s="1"/>
  <c r="W236" i="2"/>
  <c r="R236" i="2" s="1"/>
  <c r="W234" i="2"/>
  <c r="W233" i="2"/>
  <c r="W229" i="2"/>
  <c r="R229" i="2" s="1"/>
  <c r="W228" i="2"/>
  <c r="R228" i="2" s="1"/>
  <c r="W227" i="2"/>
  <c r="R227" i="2" s="1"/>
  <c r="W226" i="2"/>
  <c r="R226" i="2" s="1"/>
  <c r="W225" i="2"/>
  <c r="R225" i="2" s="1"/>
  <c r="W224" i="2"/>
  <c r="R224" i="2" s="1"/>
  <c r="W223" i="2"/>
  <c r="R223" i="2" s="1"/>
  <c r="W221" i="2"/>
  <c r="W220" i="2"/>
  <c r="R220" i="2" s="1"/>
  <c r="W219" i="2"/>
  <c r="R219" i="2" s="1"/>
  <c r="W218" i="2"/>
  <c r="R218" i="2" s="1"/>
  <c r="W217" i="2"/>
  <c r="R217" i="2" s="1"/>
  <c r="W216" i="2"/>
  <c r="R216" i="2" s="1"/>
  <c r="W215" i="2"/>
  <c r="R215" i="2" s="1"/>
  <c r="W212" i="2"/>
  <c r="R212" i="2" s="1"/>
  <c r="W211" i="2"/>
  <c r="W210" i="2"/>
  <c r="R210" i="2" s="1"/>
  <c r="W209" i="2"/>
  <c r="R209" i="2" s="1"/>
  <c r="W208" i="2"/>
  <c r="R208" i="2" s="1"/>
  <c r="W207" i="2"/>
  <c r="R207" i="2" s="1"/>
  <c r="W205" i="2"/>
  <c r="R205" i="2" s="1"/>
  <c r="W204" i="2"/>
  <c r="R204" i="2" s="1"/>
  <c r="W203" i="2"/>
  <c r="R203" i="2" s="1"/>
  <c r="W202" i="2"/>
  <c r="W201" i="2"/>
  <c r="R201" i="2" s="1"/>
  <c r="W200" i="2"/>
  <c r="R200" i="2" s="1"/>
  <c r="W199" i="2"/>
  <c r="R199" i="2" s="1"/>
  <c r="W197" i="2"/>
  <c r="R197" i="2" s="1"/>
  <c r="W196" i="2"/>
  <c r="R196" i="2" s="1"/>
  <c r="W195" i="2"/>
  <c r="R195" i="2" s="1"/>
  <c r="W194" i="2"/>
  <c r="R194" i="2" s="1"/>
  <c r="W193" i="2"/>
  <c r="R193" i="2" s="1"/>
  <c r="W192" i="2"/>
  <c r="R192" i="2" s="1"/>
  <c r="W191" i="2"/>
  <c r="R191" i="2" s="1"/>
  <c r="W189" i="2"/>
  <c r="R189" i="2" s="1"/>
  <c r="W188" i="2"/>
  <c r="R188" i="2" s="1"/>
  <c r="W187" i="2"/>
  <c r="R187" i="2" s="1"/>
  <c r="W186" i="2"/>
  <c r="R186" i="2" s="1"/>
  <c r="W185" i="2"/>
  <c r="R185" i="2" s="1"/>
  <c r="W184" i="2"/>
  <c r="W183" i="2"/>
  <c r="R183" i="2" s="1"/>
  <c r="W181" i="2"/>
  <c r="R181" i="2" s="1"/>
  <c r="W180" i="2"/>
  <c r="R180" i="2" s="1"/>
  <c r="W179" i="2"/>
  <c r="R179" i="2" s="1"/>
  <c r="W178" i="2"/>
  <c r="R178" i="2" s="1"/>
  <c r="W177" i="2"/>
  <c r="R177" i="2" s="1"/>
  <c r="W176" i="2"/>
  <c r="R176" i="2" s="1"/>
  <c r="W175" i="2"/>
  <c r="W173" i="2"/>
  <c r="R173" i="2" s="1"/>
  <c r="W172" i="2"/>
  <c r="R172" i="2" s="1"/>
  <c r="W171" i="2"/>
  <c r="R171" i="2" s="1"/>
  <c r="W170" i="2"/>
  <c r="R170" i="2" s="1"/>
  <c r="W169" i="2"/>
  <c r="R169" i="2" s="1"/>
  <c r="W168" i="2"/>
  <c r="R168" i="2" s="1"/>
  <c r="W167" i="2"/>
  <c r="R167" i="2" s="1"/>
  <c r="W165" i="2"/>
  <c r="W164" i="2"/>
  <c r="R164" i="2" s="1"/>
  <c r="W163" i="2"/>
  <c r="R163" i="2" s="1"/>
  <c r="W162" i="2"/>
  <c r="R162" i="2" s="1"/>
  <c r="W161" i="2"/>
  <c r="R161" i="2" s="1"/>
  <c r="W160" i="2"/>
  <c r="R160" i="2" s="1"/>
  <c r="W159" i="2"/>
  <c r="R159" i="2" s="1"/>
  <c r="W157" i="2"/>
  <c r="R157" i="2" s="1"/>
  <c r="W156" i="2"/>
  <c r="R156" i="2" s="1"/>
  <c r="W155" i="2"/>
  <c r="R155" i="2" s="1"/>
  <c r="W154" i="2"/>
  <c r="R154" i="2" s="1"/>
  <c r="W153" i="2"/>
  <c r="R153" i="2" s="1"/>
  <c r="W152" i="2"/>
  <c r="R152" i="2" s="1"/>
  <c r="W151" i="2"/>
  <c r="R151" i="2" s="1"/>
  <c r="W149" i="2"/>
  <c r="R149" i="2" s="1"/>
  <c r="W148" i="2"/>
  <c r="R148" i="2" s="1"/>
  <c r="W147" i="2"/>
  <c r="W146" i="2"/>
  <c r="R146" i="2" s="1"/>
  <c r="W145" i="2"/>
  <c r="R145" i="2" s="1"/>
  <c r="W144" i="2"/>
  <c r="R144" i="2" s="1"/>
  <c r="W143" i="2"/>
  <c r="R143" i="2" s="1"/>
  <c r="W141" i="2"/>
  <c r="R141" i="2" s="1"/>
  <c r="W140" i="2"/>
  <c r="R140" i="2" s="1"/>
  <c r="W139" i="2"/>
  <c r="R139" i="2" s="1"/>
  <c r="W138" i="2"/>
  <c r="W137" i="2"/>
  <c r="R137" i="2" s="1"/>
  <c r="W136" i="2"/>
  <c r="R136" i="2" s="1"/>
  <c r="W135" i="2"/>
  <c r="R135" i="2" s="1"/>
  <c r="W133" i="2"/>
  <c r="R133" i="2" s="1"/>
  <c r="W132" i="2"/>
  <c r="R132" i="2" s="1"/>
  <c r="W131" i="2"/>
  <c r="R131" i="2" s="1"/>
  <c r="W130" i="2"/>
  <c r="R130" i="2" s="1"/>
  <c r="W129" i="2"/>
  <c r="W128" i="2"/>
  <c r="R128" i="2" s="1"/>
  <c r="W127" i="2"/>
  <c r="R127" i="2" s="1"/>
  <c r="W125" i="2"/>
  <c r="R125" i="2" s="1"/>
  <c r="W124" i="2"/>
  <c r="R124" i="2" s="1"/>
  <c r="W123" i="2"/>
  <c r="R123" i="2" s="1"/>
  <c r="W122" i="2"/>
  <c r="R122" i="2" s="1"/>
  <c r="W121" i="2"/>
  <c r="R121" i="2" s="1"/>
  <c r="W120" i="2"/>
  <c r="R120" i="2" s="1"/>
  <c r="W119" i="2"/>
  <c r="R119" i="2" s="1"/>
  <c r="W117" i="2"/>
  <c r="R117" i="2" s="1"/>
  <c r="W116" i="2"/>
  <c r="R116" i="2" s="1"/>
  <c r="W115" i="2"/>
  <c r="R115" i="2" s="1"/>
  <c r="W114" i="2"/>
  <c r="R114" i="2" s="1"/>
  <c r="W113" i="2"/>
  <c r="R113" i="2" s="1"/>
  <c r="W112" i="2"/>
  <c r="R112" i="2" s="1"/>
  <c r="W111" i="2"/>
  <c r="W109" i="2"/>
  <c r="R109" i="2" s="1"/>
  <c r="W108" i="2"/>
  <c r="R108" i="2" s="1"/>
  <c r="W107" i="2"/>
  <c r="R107" i="2" s="1"/>
  <c r="W106" i="2"/>
  <c r="R106" i="2" s="1"/>
  <c r="W105" i="2"/>
  <c r="R105" i="2" s="1"/>
  <c r="W104" i="2"/>
  <c r="R104" i="2" s="1"/>
  <c r="W103" i="2"/>
  <c r="R103" i="2" s="1"/>
  <c r="W101" i="2"/>
  <c r="R101" i="2" s="1"/>
  <c r="W100" i="2"/>
  <c r="R100" i="2" s="1"/>
  <c r="W99" i="2"/>
  <c r="R99" i="2" s="1"/>
  <c r="W98" i="2"/>
  <c r="R98" i="2" s="1"/>
  <c r="W97" i="2"/>
  <c r="R97" i="2" s="1"/>
  <c r="W96" i="2"/>
  <c r="R96" i="2" s="1"/>
  <c r="W95" i="2"/>
  <c r="R95" i="2" s="1"/>
  <c r="W93" i="2"/>
  <c r="R93" i="2" s="1"/>
  <c r="W92" i="2"/>
  <c r="R92" i="2" s="1"/>
  <c r="W91" i="2"/>
  <c r="R91" i="2" s="1"/>
  <c r="W90" i="2"/>
  <c r="R90" i="2" s="1"/>
  <c r="W89" i="2"/>
  <c r="R89" i="2" s="1"/>
  <c r="W88" i="2"/>
  <c r="R88" i="2" s="1"/>
  <c r="W87" i="2"/>
  <c r="R87" i="2" s="1"/>
  <c r="W85" i="2"/>
  <c r="R85" i="2" s="1"/>
  <c r="W84" i="2"/>
  <c r="R84" i="2" s="1"/>
  <c r="W83" i="2"/>
  <c r="R83" i="2" s="1"/>
  <c r="W82" i="2"/>
  <c r="R82" i="2" s="1"/>
  <c r="W81" i="2"/>
  <c r="R81" i="2" s="1"/>
  <c r="W80" i="2"/>
  <c r="R80" i="2" s="1"/>
  <c r="W79" i="2"/>
  <c r="R79" i="2" s="1"/>
  <c r="W77" i="2"/>
  <c r="R77" i="2" s="1"/>
  <c r="W76" i="2"/>
  <c r="R76" i="2" s="1"/>
  <c r="W75" i="2"/>
  <c r="R75" i="2" s="1"/>
  <c r="W74" i="2"/>
  <c r="W73" i="2"/>
  <c r="R73" i="2" s="1"/>
  <c r="W72" i="2"/>
  <c r="R72" i="2" s="1"/>
  <c r="W71" i="2"/>
  <c r="R71" i="2" s="1"/>
  <c r="W69" i="2"/>
  <c r="R69" i="2" s="1"/>
  <c r="W68" i="2"/>
  <c r="R68" i="2" s="1"/>
  <c r="W67" i="2"/>
  <c r="R67" i="2" s="1"/>
  <c r="W66" i="2"/>
  <c r="R66" i="2" s="1"/>
  <c r="W65" i="2"/>
  <c r="W64" i="2"/>
  <c r="R64" i="2" s="1"/>
  <c r="W63" i="2"/>
  <c r="R63" i="2" s="1"/>
  <c r="W61" i="2"/>
  <c r="R61" i="2" s="1"/>
  <c r="W60" i="2"/>
  <c r="R60" i="2" s="1"/>
  <c r="W59" i="2"/>
  <c r="R59" i="2" s="1"/>
  <c r="W58" i="2"/>
  <c r="R58" i="2" s="1"/>
  <c r="W57" i="2"/>
  <c r="R57" i="2" s="1"/>
  <c r="W56" i="2"/>
  <c r="R56" i="2" s="1"/>
  <c r="W55" i="2"/>
  <c r="R55" i="2" s="1"/>
  <c r="W53" i="2"/>
  <c r="R53" i="2" s="1"/>
  <c r="W52" i="2"/>
  <c r="R52" i="2" s="1"/>
  <c r="W51" i="2"/>
  <c r="R51" i="2" s="1"/>
  <c r="W50" i="2"/>
  <c r="R50" i="2" s="1"/>
  <c r="W49" i="2"/>
  <c r="R49" i="2" s="1"/>
  <c r="W48" i="2"/>
  <c r="R48" i="2" s="1"/>
  <c r="W47" i="2"/>
  <c r="R47" i="2" s="1"/>
  <c r="W46" i="2"/>
  <c r="R46" i="2" s="1"/>
  <c r="W44" i="2"/>
  <c r="R44" i="2" s="1"/>
  <c r="W43" i="2"/>
  <c r="R43" i="2" s="1"/>
  <c r="W42" i="2"/>
  <c r="R42" i="2" s="1"/>
  <c r="W41" i="2"/>
  <c r="R41" i="2" s="1"/>
  <c r="W40" i="2"/>
  <c r="R40" i="2" s="1"/>
  <c r="W39" i="2"/>
  <c r="R39" i="2" s="1"/>
  <c r="W38" i="2"/>
  <c r="W36" i="2"/>
  <c r="R36" i="2" s="1"/>
  <c r="W35" i="2"/>
  <c r="R35" i="2" s="1"/>
  <c r="W34" i="2"/>
  <c r="R34" i="2" s="1"/>
  <c r="W33" i="2"/>
  <c r="R33" i="2" s="1"/>
  <c r="W32" i="2"/>
  <c r="R32" i="2" s="1"/>
  <c r="W31" i="2"/>
  <c r="R31" i="2" s="1"/>
  <c r="W30" i="2"/>
  <c r="R30" i="2" s="1"/>
  <c r="W28" i="2"/>
  <c r="R28" i="2" s="1"/>
  <c r="W27" i="2"/>
  <c r="R27" i="2" s="1"/>
  <c r="W26" i="2"/>
  <c r="R26" i="2" s="1"/>
  <c r="W25" i="2"/>
  <c r="R25" i="2" s="1"/>
  <c r="W24" i="2"/>
  <c r="R24" i="2" s="1"/>
  <c r="W23" i="2"/>
  <c r="R23" i="2" s="1"/>
  <c r="W22" i="2"/>
  <c r="R22" i="2" s="1"/>
  <c r="W15" i="2"/>
  <c r="W16" i="2"/>
  <c r="W17" i="2"/>
  <c r="W18" i="2"/>
  <c r="W19" i="2"/>
  <c r="W20" i="2"/>
  <c r="W14" i="2"/>
  <c r="Q250" i="2"/>
  <c r="Q247" i="2"/>
  <c r="R245" i="2"/>
  <c r="Q244" i="2"/>
  <c r="Q241" i="2"/>
  <c r="Q238" i="2"/>
  <c r="Q235" i="2"/>
  <c r="Q45" i="2"/>
  <c r="Q222" i="2"/>
  <c r="Q213" i="2"/>
  <c r="Y213" i="2" s="1"/>
  <c r="R211" i="2"/>
  <c r="R202" i="2"/>
  <c r="Q198" i="2"/>
  <c r="Q190" i="2"/>
  <c r="R184" i="2"/>
  <c r="Q182" i="2"/>
  <c r="R175" i="2"/>
  <c r="Q174" i="2"/>
  <c r="Q166" i="2"/>
  <c r="R165" i="2"/>
  <c r="Q158" i="2"/>
  <c r="Q150" i="2"/>
  <c r="R147" i="2"/>
  <c r="Q142" i="2"/>
  <c r="R138" i="2"/>
  <c r="Q134" i="2"/>
  <c r="R129" i="2"/>
  <c r="Q126" i="2"/>
  <c r="Q118" i="2"/>
  <c r="R111" i="2"/>
  <c r="Q110" i="2"/>
  <c r="Q102" i="2"/>
  <c r="Q94" i="2"/>
  <c r="Q86" i="2"/>
  <c r="Q78" i="2"/>
  <c r="R74" i="2"/>
  <c r="Q70" i="2"/>
  <c r="R65" i="2"/>
  <c r="Q62" i="2"/>
  <c r="Q54" i="2"/>
  <c r="R38" i="2"/>
  <c r="Q37" i="2"/>
  <c r="Q29" i="2"/>
  <c r="Q21" i="2"/>
  <c r="K52" i="4" l="1"/>
  <c r="K56" i="4" s="1"/>
  <c r="K15" i="4"/>
  <c r="I52" i="4"/>
  <c r="I56" i="4" s="1"/>
  <c r="I15" i="4"/>
  <c r="M59" i="4"/>
  <c r="M58" i="4" s="1"/>
  <c r="G52" i="4"/>
  <c r="G56" i="4" s="1"/>
  <c r="G15" i="4"/>
  <c r="O59" i="4"/>
  <c r="Q206" i="2"/>
  <c r="H63" i="4"/>
  <c r="P62" i="4"/>
  <c r="D61" i="4"/>
  <c r="N59" i="4"/>
  <c r="F62" i="4"/>
  <c r="K37" i="4"/>
  <c r="K35" i="4" s="1"/>
  <c r="K51" i="4"/>
  <c r="K55" i="4" s="1"/>
  <c r="K47" i="4"/>
  <c r="K76" i="4"/>
  <c r="K77" i="4" s="1"/>
  <c r="N60" i="4"/>
  <c r="H62" i="4"/>
  <c r="K45" i="4"/>
  <c r="K43" i="4" s="1"/>
  <c r="K74" i="4"/>
  <c r="G51" i="4"/>
  <c r="G55" i="4" s="1"/>
  <c r="I47" i="4"/>
  <c r="I76" i="4"/>
  <c r="I77" i="4" s="1"/>
  <c r="N77" i="4" s="1"/>
  <c r="O29" i="4"/>
  <c r="I53" i="4"/>
  <c r="I57" i="4" s="1"/>
  <c r="L62" i="4"/>
  <c r="D73" i="4"/>
  <c r="G47" i="4"/>
  <c r="G76" i="4"/>
  <c r="G77" i="4" s="1"/>
  <c r="E52" i="4"/>
  <c r="E56" i="4" s="1"/>
  <c r="E37" i="4"/>
  <c r="M37" i="4" s="1"/>
  <c r="J37" i="4" s="1"/>
  <c r="G45" i="4"/>
  <c r="G43" i="4" s="1"/>
  <c r="G74" i="4"/>
  <c r="E39" i="4"/>
  <c r="E53" i="4"/>
  <c r="N65" i="4"/>
  <c r="D54" i="4"/>
  <c r="D50" i="4"/>
  <c r="I37" i="4"/>
  <c r="I35" i="4" s="1"/>
  <c r="I51" i="4"/>
  <c r="I55" i="4" s="1"/>
  <c r="G37" i="4"/>
  <c r="G35" i="4" s="1"/>
  <c r="G39" i="4"/>
  <c r="G53" i="4"/>
  <c r="G57" i="4" s="1"/>
  <c r="O65" i="4"/>
  <c r="O61" i="4" s="1"/>
  <c r="M65" i="4"/>
  <c r="J65" i="4" s="1"/>
  <c r="E51" i="4"/>
  <c r="E55" i="4" s="1"/>
  <c r="O69" i="4"/>
  <c r="I45" i="4"/>
  <c r="I74" i="4"/>
  <c r="O58" i="4"/>
  <c r="M61" i="4"/>
  <c r="J40" i="4"/>
  <c r="P26" i="4"/>
  <c r="M25" i="4"/>
  <c r="F26" i="4"/>
  <c r="F70" i="4"/>
  <c r="L70" i="4"/>
  <c r="P71" i="4"/>
  <c r="J71" i="4"/>
  <c r="H72" i="4"/>
  <c r="L72" i="4"/>
  <c r="J72" i="4"/>
  <c r="J70" i="4"/>
  <c r="F71" i="4"/>
  <c r="H70" i="4"/>
  <c r="P70" i="4"/>
  <c r="P72" i="4"/>
  <c r="L64" i="4"/>
  <c r="H64" i="4"/>
  <c r="F64" i="4"/>
  <c r="P63" i="4"/>
  <c r="L63" i="4"/>
  <c r="J63" i="4"/>
  <c r="L66" i="4"/>
  <c r="H66" i="4"/>
  <c r="F66" i="4"/>
  <c r="J66" i="4"/>
  <c r="P64" i="4"/>
  <c r="J64" i="4"/>
  <c r="P66" i="4"/>
  <c r="L60" i="4"/>
  <c r="F60" i="4"/>
  <c r="H60" i="4"/>
  <c r="J42" i="4"/>
  <c r="P42" i="4"/>
  <c r="H42" i="4"/>
  <c r="L42" i="4"/>
  <c r="N46" i="4"/>
  <c r="M76" i="4"/>
  <c r="O46" i="4"/>
  <c r="M46" i="4"/>
  <c r="F46" i="4" s="1"/>
  <c r="H40" i="4"/>
  <c r="M14" i="4"/>
  <c r="P14" i="4" s="1"/>
  <c r="P40" i="4"/>
  <c r="F40" i="4"/>
  <c r="E30" i="4"/>
  <c r="E28" i="4" s="1"/>
  <c r="N29" i="4"/>
  <c r="I30" i="4"/>
  <c r="I28" i="4" s="1"/>
  <c r="G30" i="4"/>
  <c r="G28" i="4" s="1"/>
  <c r="M29" i="4"/>
  <c r="O38" i="4"/>
  <c r="N38" i="4"/>
  <c r="M38" i="4"/>
  <c r="K75" i="4"/>
  <c r="N44" i="4"/>
  <c r="M12" i="4"/>
  <c r="E75" i="4"/>
  <c r="E73" i="4" s="1"/>
  <c r="N14" i="4"/>
  <c r="O14" i="4"/>
  <c r="G75" i="4"/>
  <c r="O74" i="4"/>
  <c r="E22" i="4"/>
  <c r="E20" i="4" s="1"/>
  <c r="I22" i="4"/>
  <c r="I20" i="4" s="1"/>
  <c r="K22" i="4"/>
  <c r="K20" i="4" s="1"/>
  <c r="G22" i="4"/>
  <c r="G20" i="4" s="1"/>
  <c r="O44" i="4"/>
  <c r="O21" i="4"/>
  <c r="N21" i="4"/>
  <c r="M21" i="4"/>
  <c r="O12" i="4"/>
  <c r="N12" i="4"/>
  <c r="M44" i="4"/>
  <c r="L44" i="4" s="1"/>
  <c r="O36" i="4"/>
  <c r="N36" i="4"/>
  <c r="M36" i="4"/>
  <c r="W213" i="2"/>
  <c r="R213" i="2" s="1"/>
  <c r="R234" i="2"/>
  <c r="R233" i="2"/>
  <c r="Q232" i="2"/>
  <c r="R221" i="2"/>
  <c r="Q10" i="2"/>
  <c r="R20" i="2"/>
  <c r="R19" i="2"/>
  <c r="R18" i="2"/>
  <c r="R17" i="2"/>
  <c r="R16" i="2"/>
  <c r="R15" i="2"/>
  <c r="R14" i="2"/>
  <c r="Q13" i="2"/>
  <c r="Q230" i="2" s="1"/>
  <c r="Q8" i="2"/>
  <c r="O77" i="4" l="1"/>
  <c r="H59" i="4"/>
  <c r="E35" i="4"/>
  <c r="J59" i="4"/>
  <c r="O56" i="4"/>
  <c r="P56" i="4"/>
  <c r="M56" i="4"/>
  <c r="H56" i="4" s="1"/>
  <c r="F56" i="4"/>
  <c r="N56" i="4"/>
  <c r="M77" i="4"/>
  <c r="P77" i="4" s="1"/>
  <c r="L59" i="4"/>
  <c r="F59" i="4"/>
  <c r="P59" i="4"/>
  <c r="M74" i="4"/>
  <c r="L74" i="4" s="1"/>
  <c r="L56" i="4"/>
  <c r="O76" i="4"/>
  <c r="I73" i="4"/>
  <c r="N37" i="4"/>
  <c r="O37" i="4"/>
  <c r="N74" i="4"/>
  <c r="M47" i="4"/>
  <c r="J47" i="4" s="1"/>
  <c r="N76" i="4"/>
  <c r="D78" i="4"/>
  <c r="H65" i="4"/>
  <c r="P65" i="4"/>
  <c r="F65" i="4"/>
  <c r="L65" i="4"/>
  <c r="I50" i="4"/>
  <c r="I54" i="4"/>
  <c r="E57" i="4"/>
  <c r="O53" i="4"/>
  <c r="M53" i="4"/>
  <c r="N53" i="4"/>
  <c r="K73" i="4"/>
  <c r="K50" i="4"/>
  <c r="K54" i="4"/>
  <c r="M52" i="4"/>
  <c r="F52" i="4" s="1"/>
  <c r="O52" i="4"/>
  <c r="N52" i="4"/>
  <c r="L21" i="4"/>
  <c r="I43" i="4"/>
  <c r="O43" i="4"/>
  <c r="G73" i="4"/>
  <c r="O47" i="4"/>
  <c r="N47" i="4"/>
  <c r="O51" i="4"/>
  <c r="N51" i="4"/>
  <c r="E50" i="4"/>
  <c r="M51" i="4"/>
  <c r="G50" i="4"/>
  <c r="G54" i="4"/>
  <c r="F12" i="4"/>
  <c r="J36" i="4"/>
  <c r="P46" i="4"/>
  <c r="J46" i="4"/>
  <c r="L14" i="4"/>
  <c r="F25" i="4"/>
  <c r="J25" i="4"/>
  <c r="P25" i="4"/>
  <c r="H25" i="4"/>
  <c r="L25" i="4"/>
  <c r="F14" i="4"/>
  <c r="H14" i="4"/>
  <c r="H46" i="4"/>
  <c r="L12" i="4"/>
  <c r="L46" i="4"/>
  <c r="P76" i="4"/>
  <c r="F76" i="4"/>
  <c r="H76" i="4"/>
  <c r="J76" i="4"/>
  <c r="F74" i="4"/>
  <c r="H74" i="4"/>
  <c r="J14" i="4"/>
  <c r="L76" i="4"/>
  <c r="J77" i="4"/>
  <c r="H77" i="4"/>
  <c r="L77" i="4"/>
  <c r="F77" i="4"/>
  <c r="P74" i="4"/>
  <c r="J74" i="4"/>
  <c r="L38" i="4"/>
  <c r="H38" i="4"/>
  <c r="F38" i="4"/>
  <c r="J38" i="4"/>
  <c r="O30" i="4"/>
  <c r="O28" i="4" s="1"/>
  <c r="L29" i="4"/>
  <c r="H29" i="4"/>
  <c r="F29" i="4"/>
  <c r="J29" i="4"/>
  <c r="P29" i="4"/>
  <c r="N30" i="4"/>
  <c r="M30" i="4"/>
  <c r="H30" i="4" s="1"/>
  <c r="P38" i="4"/>
  <c r="N39" i="4"/>
  <c r="M39" i="4"/>
  <c r="M35" i="4" s="1"/>
  <c r="O39" i="4"/>
  <c r="O35" i="4" s="1"/>
  <c r="M75" i="4"/>
  <c r="J75" i="4" s="1"/>
  <c r="H37" i="4"/>
  <c r="N75" i="4"/>
  <c r="P36" i="4"/>
  <c r="P12" i="4"/>
  <c r="J12" i="4"/>
  <c r="H12" i="4"/>
  <c r="O75" i="4"/>
  <c r="O73" i="4" s="1"/>
  <c r="H36" i="4"/>
  <c r="L36" i="4"/>
  <c r="J21" i="4"/>
  <c r="P37" i="4"/>
  <c r="F21" i="4"/>
  <c r="J44" i="4"/>
  <c r="F37" i="4"/>
  <c r="P44" i="4"/>
  <c r="F36" i="4"/>
  <c r="H44" i="4"/>
  <c r="F44" i="4"/>
  <c r="N22" i="4"/>
  <c r="M22" i="4"/>
  <c r="H22" i="4" s="1"/>
  <c r="O22" i="4"/>
  <c r="O20" i="4" s="1"/>
  <c r="J51" i="4"/>
  <c r="O45" i="4"/>
  <c r="M45" i="4"/>
  <c r="P45" i="4" s="1"/>
  <c r="N45" i="4"/>
  <c r="L37" i="4"/>
  <c r="H21" i="4"/>
  <c r="P21" i="4"/>
  <c r="R10" i="2"/>
  <c r="R8" i="2"/>
  <c r="Q7" i="2"/>
  <c r="Q9" i="2"/>
  <c r="R9" i="2" s="1"/>
  <c r="Q269" i="2"/>
  <c r="Q270" i="2" s="1"/>
  <c r="Y250" i="2"/>
  <c r="Y247" i="2"/>
  <c r="Y244" i="2"/>
  <c r="Y241" i="2"/>
  <c r="Y238" i="2"/>
  <c r="Y235" i="2"/>
  <c r="Y232" i="2"/>
  <c r="J56" i="4" l="1"/>
  <c r="I78" i="4"/>
  <c r="M43" i="4"/>
  <c r="F43" i="4" s="1"/>
  <c r="E54" i="4"/>
  <c r="E78" i="4" s="1"/>
  <c r="F47" i="4"/>
  <c r="L47" i="4"/>
  <c r="H47" i="4"/>
  <c r="P47" i="4"/>
  <c r="F35" i="4"/>
  <c r="J35" i="4"/>
  <c r="P52" i="4"/>
  <c r="H52" i="4"/>
  <c r="J52" i="4"/>
  <c r="L52" i="4"/>
  <c r="L53" i="4"/>
  <c r="H53" i="4"/>
  <c r="F53" i="4"/>
  <c r="J53" i="4"/>
  <c r="M20" i="4"/>
  <c r="M28" i="4"/>
  <c r="P53" i="4"/>
  <c r="G78" i="4"/>
  <c r="M57" i="4"/>
  <c r="F57" i="4" s="1"/>
  <c r="N57" i="4"/>
  <c r="O57" i="4"/>
  <c r="M73" i="4"/>
  <c r="P51" i="4"/>
  <c r="M50" i="4"/>
  <c r="K78" i="4"/>
  <c r="P35" i="4"/>
  <c r="O50" i="4"/>
  <c r="L35" i="4"/>
  <c r="H35" i="4"/>
  <c r="N61" i="4"/>
  <c r="L61" i="4"/>
  <c r="J61" i="4"/>
  <c r="H61" i="4"/>
  <c r="P61" i="4"/>
  <c r="F61" i="4"/>
  <c r="N58" i="4"/>
  <c r="F58" i="4"/>
  <c r="J58" i="4"/>
  <c r="P58" i="4"/>
  <c r="H58" i="4"/>
  <c r="L58" i="4"/>
  <c r="H43" i="4"/>
  <c r="J22" i="4"/>
  <c r="P75" i="4"/>
  <c r="L75" i="4"/>
  <c r="H75" i="4"/>
  <c r="F75" i="4"/>
  <c r="L39" i="4"/>
  <c r="J39" i="4"/>
  <c r="F39" i="4"/>
  <c r="H39" i="4"/>
  <c r="F30" i="4"/>
  <c r="P30" i="4"/>
  <c r="L30" i="4"/>
  <c r="J30" i="4"/>
  <c r="L22" i="4"/>
  <c r="F22" i="4"/>
  <c r="P39" i="4"/>
  <c r="J45" i="4"/>
  <c r="F45" i="4"/>
  <c r="L45" i="4"/>
  <c r="F51" i="4"/>
  <c r="L51" i="4"/>
  <c r="H45" i="4"/>
  <c r="P22" i="4"/>
  <c r="O55" i="4"/>
  <c r="O54" i="4" s="1"/>
  <c r="N55" i="4"/>
  <c r="M55" i="4"/>
  <c r="H51" i="4"/>
  <c r="Y269" i="2"/>
  <c r="Q6" i="2"/>
  <c r="R6" i="2" s="1"/>
  <c r="R7" i="2"/>
  <c r="J43" i="4" l="1"/>
  <c r="P43" i="4"/>
  <c r="F28" i="4"/>
  <c r="H28" i="4"/>
  <c r="J28" i="4"/>
  <c r="L28" i="4"/>
  <c r="F20" i="4"/>
  <c r="J20" i="4"/>
  <c r="L20" i="4"/>
  <c r="H20" i="4"/>
  <c r="H55" i="4"/>
  <c r="M54" i="4"/>
  <c r="P54" i="4" s="1"/>
  <c r="P20" i="4"/>
  <c r="O78" i="4"/>
  <c r="P57" i="4"/>
  <c r="L57" i="4"/>
  <c r="J57" i="4"/>
  <c r="H57" i="4"/>
  <c r="P28" i="4"/>
  <c r="N69" i="4"/>
  <c r="F69" i="4"/>
  <c r="H69" i="4"/>
  <c r="J69" i="4"/>
  <c r="P69" i="4"/>
  <c r="L69" i="4"/>
  <c r="F67" i="4"/>
  <c r="H67" i="4"/>
  <c r="N67" i="4"/>
  <c r="J67" i="4"/>
  <c r="P67" i="4"/>
  <c r="L67" i="4"/>
  <c r="J50" i="4"/>
  <c r="L43" i="4"/>
  <c r="F55" i="4"/>
  <c r="P55" i="4"/>
  <c r="J55" i="4"/>
  <c r="L55" i="4"/>
  <c r="Y45" i="2"/>
  <c r="W45" i="2"/>
  <c r="R45" i="2" s="1"/>
  <c r="U45" i="2"/>
  <c r="S45" i="2"/>
  <c r="O45" i="2"/>
  <c r="M45" i="2"/>
  <c r="K45" i="2"/>
  <c r="I45" i="2"/>
  <c r="G45" i="2"/>
  <c r="E45" i="2"/>
  <c r="D45" i="2"/>
  <c r="M78" i="4" l="1"/>
  <c r="H54" i="4"/>
  <c r="L54" i="4"/>
  <c r="N54" i="4"/>
  <c r="J54" i="4"/>
  <c r="F54" i="4"/>
  <c r="H50" i="4"/>
  <c r="F50" i="4"/>
  <c r="P50" i="4"/>
  <c r="L50" i="4"/>
  <c r="V53" i="2"/>
  <c r="F53" i="2"/>
  <c r="D235" i="2"/>
  <c r="E235" i="2"/>
  <c r="G235" i="2"/>
  <c r="I235" i="2"/>
  <c r="K235" i="2"/>
  <c r="M235" i="2"/>
  <c r="O235" i="2"/>
  <c r="S235" i="2"/>
  <c r="U235" i="2"/>
  <c r="L236" i="2"/>
  <c r="F237" i="2"/>
  <c r="Z237" i="2"/>
  <c r="D238" i="2"/>
  <c r="E238" i="2"/>
  <c r="G238" i="2"/>
  <c r="I238" i="2"/>
  <c r="K238" i="2"/>
  <c r="M238" i="2"/>
  <c r="O238" i="2"/>
  <c r="S238" i="2"/>
  <c r="U238" i="2"/>
  <c r="V239" i="2"/>
  <c r="J240" i="2"/>
  <c r="D241" i="2"/>
  <c r="E241" i="2"/>
  <c r="G241" i="2"/>
  <c r="I241" i="2"/>
  <c r="K241" i="2"/>
  <c r="M241" i="2"/>
  <c r="O241" i="2"/>
  <c r="S241" i="2"/>
  <c r="U241" i="2"/>
  <c r="H242" i="2"/>
  <c r="Z242" i="2"/>
  <c r="T243" i="2"/>
  <c r="D244" i="2"/>
  <c r="E244" i="2"/>
  <c r="G244" i="2"/>
  <c r="I244" i="2"/>
  <c r="K244" i="2"/>
  <c r="M244" i="2"/>
  <c r="O244" i="2"/>
  <c r="S244" i="2"/>
  <c r="U244" i="2"/>
  <c r="L245" i="2"/>
  <c r="F246" i="2"/>
  <c r="Z246" i="2"/>
  <c r="D247" i="2"/>
  <c r="E247" i="2"/>
  <c r="G247" i="2"/>
  <c r="I247" i="2"/>
  <c r="K247" i="2"/>
  <c r="M247" i="2"/>
  <c r="O247" i="2"/>
  <c r="S247" i="2"/>
  <c r="U247" i="2"/>
  <c r="L249" i="2"/>
  <c r="D250" i="2"/>
  <c r="E250" i="2"/>
  <c r="G250" i="2"/>
  <c r="I250" i="2"/>
  <c r="K250" i="2"/>
  <c r="M250" i="2"/>
  <c r="O250" i="2"/>
  <c r="S250" i="2"/>
  <c r="U250" i="2"/>
  <c r="J251" i="2"/>
  <c r="Z251" i="2"/>
  <c r="V252" i="2"/>
  <c r="G232" i="2"/>
  <c r="I232" i="2"/>
  <c r="K232" i="2"/>
  <c r="M232" i="2"/>
  <c r="D21" i="2"/>
  <c r="E21" i="2"/>
  <c r="G21" i="2"/>
  <c r="I21" i="2"/>
  <c r="K21" i="2"/>
  <c r="M21" i="2"/>
  <c r="O21" i="2"/>
  <c r="S21" i="2"/>
  <c r="U21" i="2"/>
  <c r="L22" i="2"/>
  <c r="V23" i="2"/>
  <c r="Z23" i="2"/>
  <c r="L24" i="2"/>
  <c r="L26" i="2"/>
  <c r="V27" i="2"/>
  <c r="Z27" i="2"/>
  <c r="L28" i="2"/>
  <c r="D29" i="2"/>
  <c r="E29" i="2"/>
  <c r="G29" i="2"/>
  <c r="I29" i="2"/>
  <c r="K29" i="2"/>
  <c r="M29" i="2"/>
  <c r="O29" i="2"/>
  <c r="S29" i="2"/>
  <c r="U29" i="2"/>
  <c r="J30" i="2"/>
  <c r="J32" i="2"/>
  <c r="J34" i="2"/>
  <c r="J36" i="2"/>
  <c r="D37" i="2"/>
  <c r="E37" i="2"/>
  <c r="G37" i="2"/>
  <c r="I37" i="2"/>
  <c r="K37" i="2"/>
  <c r="M37" i="2"/>
  <c r="O37" i="2"/>
  <c r="S37" i="2"/>
  <c r="U37" i="2"/>
  <c r="H38" i="2"/>
  <c r="P39" i="2"/>
  <c r="H40" i="2"/>
  <c r="P41" i="2"/>
  <c r="H42" i="2"/>
  <c r="P43" i="2"/>
  <c r="H44" i="2"/>
  <c r="F46" i="2"/>
  <c r="N47" i="2"/>
  <c r="F48" i="2"/>
  <c r="N49" i="2"/>
  <c r="N51" i="2"/>
  <c r="Z51" i="2"/>
  <c r="F52" i="2"/>
  <c r="D54" i="2"/>
  <c r="E54" i="2"/>
  <c r="G54" i="2"/>
  <c r="I54" i="2"/>
  <c r="K54" i="2"/>
  <c r="M54" i="2"/>
  <c r="O54" i="2"/>
  <c r="S54" i="2"/>
  <c r="U54" i="2"/>
  <c r="F55" i="2"/>
  <c r="T56" i="2"/>
  <c r="F57" i="2"/>
  <c r="L58" i="2"/>
  <c r="T58" i="2"/>
  <c r="Z58" i="2"/>
  <c r="F59" i="2"/>
  <c r="L60" i="2"/>
  <c r="T60" i="2"/>
  <c r="F61" i="2"/>
  <c r="D62" i="2"/>
  <c r="E62" i="2"/>
  <c r="G62" i="2"/>
  <c r="I62" i="2"/>
  <c r="K62" i="2"/>
  <c r="M62" i="2"/>
  <c r="O62" i="2"/>
  <c r="S62" i="2"/>
  <c r="U62" i="2"/>
  <c r="T63" i="2"/>
  <c r="L64" i="2"/>
  <c r="F65" i="2"/>
  <c r="L66" i="2"/>
  <c r="Z66" i="2"/>
  <c r="N67" i="2"/>
  <c r="X68" i="2"/>
  <c r="F69" i="2"/>
  <c r="D70" i="2"/>
  <c r="E70" i="2"/>
  <c r="G70" i="2"/>
  <c r="I70" i="2"/>
  <c r="K70" i="2"/>
  <c r="M70" i="2"/>
  <c r="O70" i="2"/>
  <c r="S70" i="2"/>
  <c r="U70" i="2"/>
  <c r="F71" i="2"/>
  <c r="F73" i="2"/>
  <c r="Z73" i="2"/>
  <c r="H74" i="2"/>
  <c r="F75" i="2"/>
  <c r="Z75" i="2"/>
  <c r="X76" i="2"/>
  <c r="F77" i="2"/>
  <c r="D78" i="2"/>
  <c r="E78" i="2"/>
  <c r="G78" i="2"/>
  <c r="I78" i="2"/>
  <c r="K78" i="2"/>
  <c r="M78" i="2"/>
  <c r="O78" i="2"/>
  <c r="S78" i="2"/>
  <c r="U78" i="2"/>
  <c r="V79" i="2"/>
  <c r="F80" i="2"/>
  <c r="V81" i="2"/>
  <c r="X82" i="2"/>
  <c r="N83" i="2"/>
  <c r="V83" i="2"/>
  <c r="Z83" i="2"/>
  <c r="L84" i="2"/>
  <c r="V85" i="2"/>
  <c r="D86" i="2"/>
  <c r="E86" i="2"/>
  <c r="G86" i="2"/>
  <c r="I86" i="2"/>
  <c r="K86" i="2"/>
  <c r="M86" i="2"/>
  <c r="O86" i="2"/>
  <c r="S86" i="2"/>
  <c r="U86" i="2"/>
  <c r="T87" i="2"/>
  <c r="J88" i="2"/>
  <c r="T89" i="2"/>
  <c r="J90" i="2"/>
  <c r="J91" i="2"/>
  <c r="V91" i="2"/>
  <c r="T91" i="2"/>
  <c r="Z91" i="2"/>
  <c r="D94" i="2"/>
  <c r="E94" i="2"/>
  <c r="G94" i="2"/>
  <c r="I94" i="2"/>
  <c r="K94" i="2"/>
  <c r="M94" i="2"/>
  <c r="O94" i="2"/>
  <c r="S94" i="2"/>
  <c r="U94" i="2"/>
  <c r="T95" i="2"/>
  <c r="P96" i="2"/>
  <c r="T97" i="2"/>
  <c r="P98" i="2"/>
  <c r="T99" i="2"/>
  <c r="Z99" i="2"/>
  <c r="T100" i="2"/>
  <c r="P100" i="2"/>
  <c r="D102" i="2"/>
  <c r="E102" i="2"/>
  <c r="G102" i="2"/>
  <c r="I102" i="2"/>
  <c r="K102" i="2"/>
  <c r="M102" i="2"/>
  <c r="O102" i="2"/>
  <c r="S102" i="2"/>
  <c r="U102" i="2"/>
  <c r="F103" i="2"/>
  <c r="N104" i="2"/>
  <c r="H105" i="2"/>
  <c r="F105" i="2"/>
  <c r="X105" i="2"/>
  <c r="Z105" i="2"/>
  <c r="N106" i="2"/>
  <c r="Z106" i="2"/>
  <c r="V107" i="2"/>
  <c r="F107" i="2"/>
  <c r="N108" i="2"/>
  <c r="F109" i="2"/>
  <c r="D110" i="2"/>
  <c r="E110" i="2"/>
  <c r="G110" i="2"/>
  <c r="I110" i="2"/>
  <c r="K110" i="2"/>
  <c r="M110" i="2"/>
  <c r="O110" i="2"/>
  <c r="S110" i="2"/>
  <c r="U110" i="2"/>
  <c r="P111" i="2"/>
  <c r="F112" i="2"/>
  <c r="P113" i="2"/>
  <c r="F114" i="2"/>
  <c r="F115" i="2"/>
  <c r="F116" i="2"/>
  <c r="F117" i="2"/>
  <c r="D118" i="2"/>
  <c r="E118" i="2"/>
  <c r="G118" i="2"/>
  <c r="I118" i="2"/>
  <c r="K118" i="2"/>
  <c r="M118" i="2"/>
  <c r="O118" i="2"/>
  <c r="S118" i="2"/>
  <c r="U118" i="2"/>
  <c r="T119" i="2"/>
  <c r="F120" i="2"/>
  <c r="T121" i="2"/>
  <c r="Z121" i="2"/>
  <c r="F122" i="2"/>
  <c r="T123" i="2"/>
  <c r="T125" i="2"/>
  <c r="D126" i="2"/>
  <c r="E126" i="2"/>
  <c r="G126" i="2"/>
  <c r="I126" i="2"/>
  <c r="K126" i="2"/>
  <c r="M126" i="2"/>
  <c r="O126" i="2"/>
  <c r="S126" i="2"/>
  <c r="U126" i="2"/>
  <c r="F127" i="2"/>
  <c r="F129" i="2"/>
  <c r="T130" i="2"/>
  <c r="P131" i="2"/>
  <c r="F132" i="2"/>
  <c r="V133" i="2"/>
  <c r="P133" i="2"/>
  <c r="D134" i="2"/>
  <c r="E134" i="2"/>
  <c r="G134" i="2"/>
  <c r="I134" i="2"/>
  <c r="K134" i="2"/>
  <c r="M134" i="2"/>
  <c r="O134" i="2"/>
  <c r="S134" i="2"/>
  <c r="U134" i="2"/>
  <c r="F135" i="2"/>
  <c r="F136" i="2"/>
  <c r="F137" i="2"/>
  <c r="F138" i="2"/>
  <c r="L138" i="2"/>
  <c r="V139" i="2"/>
  <c r="F141" i="2"/>
  <c r="D142" i="2"/>
  <c r="E142" i="2"/>
  <c r="G142" i="2"/>
  <c r="I142" i="2"/>
  <c r="K142" i="2"/>
  <c r="M142" i="2"/>
  <c r="O142" i="2"/>
  <c r="S142" i="2"/>
  <c r="U142" i="2"/>
  <c r="X143" i="2"/>
  <c r="J144" i="2"/>
  <c r="X145" i="2"/>
  <c r="X146" i="2"/>
  <c r="X147" i="2"/>
  <c r="H148" i="2"/>
  <c r="P149" i="2"/>
  <c r="F149" i="2"/>
  <c r="D150" i="2"/>
  <c r="E150" i="2"/>
  <c r="G150" i="2"/>
  <c r="I150" i="2"/>
  <c r="K150" i="2"/>
  <c r="M150" i="2"/>
  <c r="O150" i="2"/>
  <c r="S150" i="2"/>
  <c r="U150" i="2"/>
  <c r="X151" i="2"/>
  <c r="X153" i="2"/>
  <c r="P154" i="2"/>
  <c r="X155" i="2"/>
  <c r="H156" i="2"/>
  <c r="X157" i="2"/>
  <c r="D158" i="2"/>
  <c r="E158" i="2"/>
  <c r="G158" i="2"/>
  <c r="I158" i="2"/>
  <c r="K158" i="2"/>
  <c r="M158" i="2"/>
  <c r="O158" i="2"/>
  <c r="S158" i="2"/>
  <c r="U158" i="2"/>
  <c r="V159" i="2"/>
  <c r="F161" i="2"/>
  <c r="Z161" i="2"/>
  <c r="F162" i="2"/>
  <c r="J163" i="2"/>
  <c r="F165" i="2"/>
  <c r="D166" i="2"/>
  <c r="E166" i="2"/>
  <c r="G166" i="2"/>
  <c r="I166" i="2"/>
  <c r="K166" i="2"/>
  <c r="M166" i="2"/>
  <c r="O166" i="2"/>
  <c r="S166" i="2"/>
  <c r="U166" i="2"/>
  <c r="X167" i="2"/>
  <c r="Z167" i="2"/>
  <c r="N169" i="2"/>
  <c r="N170" i="2"/>
  <c r="F170" i="2"/>
  <c r="N171" i="2"/>
  <c r="N173" i="2"/>
  <c r="D174" i="2"/>
  <c r="E174" i="2"/>
  <c r="G174" i="2"/>
  <c r="I174" i="2"/>
  <c r="K174" i="2"/>
  <c r="M174" i="2"/>
  <c r="O174" i="2"/>
  <c r="S174" i="2"/>
  <c r="U174" i="2"/>
  <c r="X175" i="2"/>
  <c r="F176" i="2"/>
  <c r="X177" i="2"/>
  <c r="P180" i="2"/>
  <c r="J181" i="2"/>
  <c r="D182" i="2"/>
  <c r="E182" i="2"/>
  <c r="G182" i="2"/>
  <c r="I182" i="2"/>
  <c r="K182" i="2"/>
  <c r="M182" i="2"/>
  <c r="O182" i="2"/>
  <c r="S182" i="2"/>
  <c r="U182" i="2"/>
  <c r="H183" i="2"/>
  <c r="F184" i="2"/>
  <c r="N184" i="2"/>
  <c r="Z184" i="2"/>
  <c r="X185" i="2"/>
  <c r="P186" i="2"/>
  <c r="F186" i="2"/>
  <c r="F187" i="2"/>
  <c r="X187" i="2"/>
  <c r="Z187" i="2"/>
  <c r="N188" i="2"/>
  <c r="P188" i="2"/>
  <c r="Z188" i="2"/>
  <c r="X189" i="2"/>
  <c r="D190" i="2"/>
  <c r="E190" i="2"/>
  <c r="G190" i="2"/>
  <c r="I190" i="2"/>
  <c r="K190" i="2"/>
  <c r="M190" i="2"/>
  <c r="O190" i="2"/>
  <c r="S190" i="2"/>
  <c r="U190" i="2"/>
  <c r="F191" i="2"/>
  <c r="P192" i="2"/>
  <c r="T193" i="2"/>
  <c r="P194" i="2"/>
  <c r="F195" i="2"/>
  <c r="P196" i="2"/>
  <c r="F197" i="2"/>
  <c r="Z197" i="2"/>
  <c r="D198" i="2"/>
  <c r="E198" i="2"/>
  <c r="G198" i="2"/>
  <c r="I198" i="2"/>
  <c r="K198" i="2"/>
  <c r="M198" i="2"/>
  <c r="O198" i="2"/>
  <c r="S198" i="2"/>
  <c r="U198" i="2"/>
  <c r="P199" i="2"/>
  <c r="F200" i="2"/>
  <c r="J201" i="2"/>
  <c r="P201" i="2"/>
  <c r="Z201" i="2"/>
  <c r="J202" i="2"/>
  <c r="F202" i="2"/>
  <c r="V203" i="2"/>
  <c r="F204" i="2"/>
  <c r="P205" i="2"/>
  <c r="D206" i="2"/>
  <c r="E206" i="2"/>
  <c r="G206" i="2"/>
  <c r="I206" i="2"/>
  <c r="K206" i="2"/>
  <c r="M206" i="2"/>
  <c r="O206" i="2"/>
  <c r="S206" i="2"/>
  <c r="U206" i="2"/>
  <c r="V207" i="2"/>
  <c r="T208" i="2"/>
  <c r="T209" i="2"/>
  <c r="T210" i="2"/>
  <c r="T211" i="2"/>
  <c r="T212" i="2"/>
  <c r="N213" i="2"/>
  <c r="D214" i="2"/>
  <c r="E214" i="2"/>
  <c r="E7" i="2" s="1"/>
  <c r="G214" i="2"/>
  <c r="G7" i="2" s="1"/>
  <c r="I214" i="2"/>
  <c r="I7" i="2" s="1"/>
  <c r="K214" i="2"/>
  <c r="K7" i="2" s="1"/>
  <c r="M214" i="2"/>
  <c r="M7" i="2" s="1"/>
  <c r="O214" i="2"/>
  <c r="O7" i="2" s="1"/>
  <c r="S214" i="2"/>
  <c r="U214" i="2"/>
  <c r="L215" i="2"/>
  <c r="F216" i="2"/>
  <c r="L217" i="2"/>
  <c r="H218" i="2"/>
  <c r="L219" i="2"/>
  <c r="H220" i="2"/>
  <c r="L221" i="2"/>
  <c r="D222" i="2"/>
  <c r="E222" i="2"/>
  <c r="E8" i="2" s="1"/>
  <c r="G222" i="2"/>
  <c r="G8" i="2" s="1"/>
  <c r="I222" i="2"/>
  <c r="I8" i="2" s="1"/>
  <c r="K222" i="2"/>
  <c r="K8" i="2" s="1"/>
  <c r="M222" i="2"/>
  <c r="M8" i="2" s="1"/>
  <c r="O222" i="2"/>
  <c r="O8" i="2" s="1"/>
  <c r="S222" i="2"/>
  <c r="U222" i="2"/>
  <c r="F223" i="2"/>
  <c r="H224" i="2"/>
  <c r="L225" i="2"/>
  <c r="F225" i="2"/>
  <c r="F226" i="2"/>
  <c r="F227" i="2"/>
  <c r="F228" i="2"/>
  <c r="F229" i="2"/>
  <c r="K269" i="2" l="1"/>
  <c r="I269" i="2"/>
  <c r="L73" i="4"/>
  <c r="F73" i="4"/>
  <c r="J73" i="4"/>
  <c r="P73" i="4"/>
  <c r="H73" i="4"/>
  <c r="L78" i="4"/>
  <c r="O10" i="2"/>
  <c r="I10" i="2"/>
  <c r="G10" i="2"/>
  <c r="G269" i="2"/>
  <c r="M10" i="2"/>
  <c r="K10" i="2"/>
  <c r="M269" i="2"/>
  <c r="E10" i="2"/>
  <c r="Z228" i="2"/>
  <c r="V225" i="2"/>
  <c r="N187" i="2"/>
  <c r="Z136" i="2"/>
  <c r="T98" i="2"/>
  <c r="V73" i="2"/>
  <c r="X61" i="2"/>
  <c r="P55" i="2"/>
  <c r="L212" i="2"/>
  <c r="Z192" i="2"/>
  <c r="X188" i="2"/>
  <c r="Z170" i="2"/>
  <c r="Z104" i="2"/>
  <c r="P91" i="2"/>
  <c r="Z57" i="2"/>
  <c r="Z96" i="2"/>
  <c r="Z236" i="2"/>
  <c r="Z210" i="2"/>
  <c r="Z165" i="2"/>
  <c r="Z133" i="2"/>
  <c r="J127" i="2"/>
  <c r="N96" i="2"/>
  <c r="X66" i="2"/>
  <c r="Z229" i="2"/>
  <c r="Z225" i="2"/>
  <c r="Z205" i="2"/>
  <c r="X194" i="2"/>
  <c r="L153" i="2"/>
  <c r="L96" i="2"/>
  <c r="Z89" i="2"/>
  <c r="V169" i="2"/>
  <c r="P137" i="2"/>
  <c r="H66" i="2"/>
  <c r="X243" i="2"/>
  <c r="T53" i="2"/>
  <c r="P53" i="2"/>
  <c r="N53" i="2"/>
  <c r="Z53" i="2"/>
  <c r="L53" i="2"/>
  <c r="J53" i="2"/>
  <c r="X53" i="2"/>
  <c r="H53" i="2"/>
  <c r="T204" i="2"/>
  <c r="N186" i="2"/>
  <c r="V171" i="2"/>
  <c r="T169" i="2"/>
  <c r="V167" i="2"/>
  <c r="N149" i="2"/>
  <c r="V141" i="2"/>
  <c r="Z131" i="2"/>
  <c r="Z108" i="2"/>
  <c r="N98" i="2"/>
  <c r="Z59" i="2"/>
  <c r="X57" i="2"/>
  <c r="X207" i="2"/>
  <c r="T201" i="2"/>
  <c r="Z189" i="2"/>
  <c r="T171" i="2"/>
  <c r="J169" i="2"/>
  <c r="L167" i="2"/>
  <c r="Z154" i="2"/>
  <c r="X131" i="2"/>
  <c r="V129" i="2"/>
  <c r="H106" i="2"/>
  <c r="Z103" i="2"/>
  <c r="Z61" i="2"/>
  <c r="X59" i="2"/>
  <c r="Z44" i="2"/>
  <c r="Z40" i="2"/>
  <c r="X228" i="2"/>
  <c r="V154" i="2"/>
  <c r="N133" i="2"/>
  <c r="T131" i="2"/>
  <c r="H108" i="2"/>
  <c r="N103" i="2"/>
  <c r="J48" i="2"/>
  <c r="L40" i="2"/>
  <c r="H169" i="2"/>
  <c r="J167" i="2"/>
  <c r="Z212" i="2"/>
  <c r="N154" i="2"/>
  <c r="H133" i="2"/>
  <c r="J131" i="2"/>
  <c r="H103" i="2"/>
  <c r="X96" i="2"/>
  <c r="Z60" i="2"/>
  <c r="X58" i="2"/>
  <c r="Z55" i="2"/>
  <c r="V51" i="2"/>
  <c r="J228" i="2"/>
  <c r="Z220" i="2"/>
  <c r="X212" i="2"/>
  <c r="P202" i="2"/>
  <c r="L192" i="2"/>
  <c r="X186" i="2"/>
  <c r="H184" i="2"/>
  <c r="X180" i="2"/>
  <c r="Z135" i="2"/>
  <c r="Z114" i="2"/>
  <c r="T105" i="2"/>
  <c r="Z98" i="2"/>
  <c r="F87" i="2"/>
  <c r="Z71" i="2"/>
  <c r="X60" i="2"/>
  <c r="Z249" i="2"/>
  <c r="Z240" i="2"/>
  <c r="Z204" i="2"/>
  <c r="Z171" i="2"/>
  <c r="H228" i="2"/>
  <c r="J225" i="2"/>
  <c r="V211" i="2"/>
  <c r="H209" i="2"/>
  <c r="Z202" i="2"/>
  <c r="V197" i="2"/>
  <c r="P195" i="2"/>
  <c r="N193" i="2"/>
  <c r="J192" i="2"/>
  <c r="T163" i="2"/>
  <c r="L157" i="2"/>
  <c r="T139" i="2"/>
  <c r="P123" i="2"/>
  <c r="V109" i="2"/>
  <c r="Z107" i="2"/>
  <c r="H98" i="2"/>
  <c r="X83" i="2"/>
  <c r="T81" i="2"/>
  <c r="Z79" i="2"/>
  <c r="T77" i="2"/>
  <c r="V75" i="2"/>
  <c r="L73" i="2"/>
  <c r="J64" i="2"/>
  <c r="N252" i="2"/>
  <c r="P229" i="2"/>
  <c r="Z227" i="2"/>
  <c r="Z213" i="2"/>
  <c r="P212" i="2"/>
  <c r="P211" i="2"/>
  <c r="V204" i="2"/>
  <c r="T197" i="2"/>
  <c r="H192" i="2"/>
  <c r="Z180" i="2"/>
  <c r="T175" i="2"/>
  <c r="P170" i="2"/>
  <c r="Z168" i="2"/>
  <c r="F163" i="2"/>
  <c r="Z159" i="2"/>
  <c r="Z141" i="2"/>
  <c r="T135" i="2"/>
  <c r="H131" i="2"/>
  <c r="Z125" i="2"/>
  <c r="Z122" i="2"/>
  <c r="L120" i="2"/>
  <c r="T117" i="2"/>
  <c r="N114" i="2"/>
  <c r="N112" i="2"/>
  <c r="T109" i="2"/>
  <c r="X107" i="2"/>
  <c r="P106" i="2"/>
  <c r="V103" i="2"/>
  <c r="Z97" i="2"/>
  <c r="F89" i="2"/>
  <c r="Z85" i="2"/>
  <c r="P81" i="2"/>
  <c r="L77" i="2"/>
  <c r="L75" i="2"/>
  <c r="J66" i="2"/>
  <c r="H64" i="2"/>
  <c r="P61" i="2"/>
  <c r="P59" i="2"/>
  <c r="P57" i="2"/>
  <c r="T240" i="2"/>
  <c r="X224" i="2"/>
  <c r="N212" i="2"/>
  <c r="H211" i="2"/>
  <c r="X208" i="2"/>
  <c r="Y198" i="2"/>
  <c r="J197" i="2"/>
  <c r="X138" i="2"/>
  <c r="Z127" i="2"/>
  <c r="X122" i="2"/>
  <c r="Z119" i="2"/>
  <c r="J114" i="2"/>
  <c r="H109" i="2"/>
  <c r="N81" i="2"/>
  <c r="J77" i="2"/>
  <c r="Z74" i="2"/>
  <c r="Y62" i="2"/>
  <c r="Z56" i="2"/>
  <c r="X52" i="2"/>
  <c r="Z49" i="2"/>
  <c r="J39" i="2"/>
  <c r="J243" i="2"/>
  <c r="H240" i="2"/>
  <c r="P237" i="2"/>
  <c r="T227" i="2"/>
  <c r="V213" i="2"/>
  <c r="N204" i="2"/>
  <c r="V183" i="2"/>
  <c r="T159" i="2"/>
  <c r="P156" i="2"/>
  <c r="T148" i="2"/>
  <c r="H114" i="2"/>
  <c r="Z84" i="2"/>
  <c r="L81" i="2"/>
  <c r="T79" i="2"/>
  <c r="Z245" i="2"/>
  <c r="H243" i="2"/>
  <c r="N237" i="2"/>
  <c r="P227" i="2"/>
  <c r="T225" i="2"/>
  <c r="V224" i="2"/>
  <c r="P213" i="2"/>
  <c r="H212" i="2"/>
  <c r="P208" i="2"/>
  <c r="L204" i="2"/>
  <c r="T194" i="2"/>
  <c r="V192" i="2"/>
  <c r="T191" i="2"/>
  <c r="X184" i="2"/>
  <c r="J180" i="2"/>
  <c r="L171" i="2"/>
  <c r="J162" i="2"/>
  <c r="N159" i="2"/>
  <c r="N156" i="2"/>
  <c r="L154" i="2"/>
  <c r="V138" i="2"/>
  <c r="F130" i="2"/>
  <c r="V127" i="2"/>
  <c r="W118" i="2"/>
  <c r="R118" i="2" s="1"/>
  <c r="L122" i="2"/>
  <c r="N119" i="2"/>
  <c r="T107" i="2"/>
  <c r="P104" i="2"/>
  <c r="P88" i="2"/>
  <c r="J81" i="2"/>
  <c r="J79" i="2"/>
  <c r="F63" i="2"/>
  <c r="L56" i="2"/>
  <c r="L52" i="2"/>
  <c r="N30" i="2"/>
  <c r="V228" i="2"/>
  <c r="N227" i="2"/>
  <c r="P225" i="2"/>
  <c r="N220" i="2"/>
  <c r="Z211" i="2"/>
  <c r="L210" i="2"/>
  <c r="J208" i="2"/>
  <c r="T205" i="2"/>
  <c r="J204" i="2"/>
  <c r="J196" i="2"/>
  <c r="H194" i="2"/>
  <c r="T192" i="2"/>
  <c r="N191" i="2"/>
  <c r="H180" i="2"/>
  <c r="V173" i="2"/>
  <c r="J171" i="2"/>
  <c r="F156" i="2"/>
  <c r="F144" i="2"/>
  <c r="T138" i="2"/>
  <c r="T136" i="2"/>
  <c r="T127" i="2"/>
  <c r="Z123" i="2"/>
  <c r="L119" i="2"/>
  <c r="Z109" i="2"/>
  <c r="H107" i="2"/>
  <c r="H104" i="2"/>
  <c r="H84" i="2"/>
  <c r="Z81" i="2"/>
  <c r="H81" i="2"/>
  <c r="T71" i="2"/>
  <c r="L239" i="2"/>
  <c r="L228" i="2"/>
  <c r="N225" i="2"/>
  <c r="X211" i="2"/>
  <c r="Z209" i="2"/>
  <c r="J205" i="2"/>
  <c r="Z195" i="2"/>
  <c r="Z193" i="2"/>
  <c r="N192" i="2"/>
  <c r="L188" i="2"/>
  <c r="L184" i="2"/>
  <c r="P176" i="2"/>
  <c r="H171" i="2"/>
  <c r="Z163" i="2"/>
  <c r="H147" i="2"/>
  <c r="Z139" i="2"/>
  <c r="J138" i="2"/>
  <c r="P136" i="2"/>
  <c r="T133" i="2"/>
  <c r="P127" i="2"/>
  <c r="X109" i="2"/>
  <c r="P108" i="2"/>
  <c r="V105" i="2"/>
  <c r="X81" i="2"/>
  <c r="Z77" i="2"/>
  <c r="J71" i="2"/>
  <c r="X64" i="2"/>
  <c r="P48" i="2"/>
  <c r="J239" i="2"/>
  <c r="X49" i="2"/>
  <c r="Z47" i="2"/>
  <c r="P26" i="2"/>
  <c r="H23" i="2"/>
  <c r="Z43" i="2"/>
  <c r="P49" i="2"/>
  <c r="P47" i="2"/>
  <c r="Z48" i="2"/>
  <c r="Z42" i="2"/>
  <c r="X27" i="2"/>
  <c r="P22" i="2"/>
  <c r="V48" i="2"/>
  <c r="H46" i="2"/>
  <c r="Z41" i="2"/>
  <c r="P27" i="2"/>
  <c r="H24" i="2"/>
  <c r="F248" i="2"/>
  <c r="X248" i="2"/>
  <c r="H248" i="2"/>
  <c r="L248" i="2"/>
  <c r="Z248" i="2"/>
  <c r="N248" i="2"/>
  <c r="P248" i="2"/>
  <c r="T248" i="2"/>
  <c r="V248" i="2"/>
  <c r="N229" i="2"/>
  <c r="V226" i="2"/>
  <c r="W222" i="2"/>
  <c r="L222" i="2" s="1"/>
  <c r="V223" i="2"/>
  <c r="N218" i="2"/>
  <c r="X210" i="2"/>
  <c r="X209" i="2"/>
  <c r="W206" i="2"/>
  <c r="X202" i="2"/>
  <c r="H202" i="2"/>
  <c r="V200" i="2"/>
  <c r="H196" i="2"/>
  <c r="N195" i="2"/>
  <c r="V185" i="2"/>
  <c r="F164" i="2"/>
  <c r="N164" i="2"/>
  <c r="T164" i="2"/>
  <c r="H140" i="2"/>
  <c r="N140" i="2"/>
  <c r="T140" i="2"/>
  <c r="V25" i="2"/>
  <c r="X25" i="2"/>
  <c r="H25" i="2"/>
  <c r="P25" i="2"/>
  <c r="T25" i="2"/>
  <c r="T93" i="2"/>
  <c r="X93" i="2"/>
  <c r="F93" i="2"/>
  <c r="L93" i="2"/>
  <c r="N93" i="2"/>
  <c r="P93" i="2"/>
  <c r="V93" i="2"/>
  <c r="L233" i="2"/>
  <c r="J233" i="2"/>
  <c r="P233" i="2"/>
  <c r="V233" i="2"/>
  <c r="X233" i="2"/>
  <c r="T233" i="2"/>
  <c r="T223" i="2"/>
  <c r="T200" i="2"/>
  <c r="T199" i="2"/>
  <c r="F196" i="2"/>
  <c r="L195" i="2"/>
  <c r="H185" i="2"/>
  <c r="J92" i="2"/>
  <c r="X92" i="2"/>
  <c r="F92" i="2"/>
  <c r="H92" i="2"/>
  <c r="N92" i="2"/>
  <c r="L229" i="2"/>
  <c r="X234" i="2"/>
  <c r="P234" i="2"/>
  <c r="H234" i="2"/>
  <c r="V234" i="2"/>
  <c r="N234" i="2"/>
  <c r="T234" i="2"/>
  <c r="J229" i="2"/>
  <c r="L227" i="2"/>
  <c r="J226" i="2"/>
  <c r="L224" i="2"/>
  <c r="P223" i="2"/>
  <c r="X213" i="2"/>
  <c r="P210" i="2"/>
  <c r="V209" i="2"/>
  <c r="N208" i="2"/>
  <c r="P207" i="2"/>
  <c r="X204" i="2"/>
  <c r="H204" i="2"/>
  <c r="V202" i="2"/>
  <c r="P200" i="2"/>
  <c r="J199" i="2"/>
  <c r="Z196" i="2"/>
  <c r="J195" i="2"/>
  <c r="V187" i="2"/>
  <c r="Z183" i="2"/>
  <c r="X179" i="2"/>
  <c r="F179" i="2"/>
  <c r="H179" i="2"/>
  <c r="J179" i="2"/>
  <c r="N179" i="2"/>
  <c r="P179" i="2"/>
  <c r="T179" i="2"/>
  <c r="F172" i="2"/>
  <c r="H172" i="2"/>
  <c r="X172" i="2"/>
  <c r="J172" i="2"/>
  <c r="L172" i="2"/>
  <c r="N172" i="2"/>
  <c r="P172" i="2"/>
  <c r="T172" i="2"/>
  <c r="V172" i="2"/>
  <c r="L226" i="2"/>
  <c r="J227" i="2"/>
  <c r="H226" i="2"/>
  <c r="J224" i="2"/>
  <c r="N223" i="2"/>
  <c r="Y214" i="2"/>
  <c r="N210" i="2"/>
  <c r="P209" i="2"/>
  <c r="L208" i="2"/>
  <c r="H207" i="2"/>
  <c r="Z203" i="2"/>
  <c r="T202" i="2"/>
  <c r="N200" i="2"/>
  <c r="X196" i="2"/>
  <c r="Z194" i="2"/>
  <c r="P187" i="2"/>
  <c r="Y182" i="2"/>
  <c r="X183" i="2"/>
  <c r="P183" i="2"/>
  <c r="W182" i="2"/>
  <c r="J182" i="2" s="1"/>
  <c r="F183" i="2"/>
  <c r="J160" i="2"/>
  <c r="F160" i="2"/>
  <c r="N160" i="2"/>
  <c r="Z226" i="2"/>
  <c r="L200" i="2"/>
  <c r="X178" i="2"/>
  <c r="F178" i="2"/>
  <c r="H178" i="2"/>
  <c r="J178" i="2"/>
  <c r="N178" i="2"/>
  <c r="P178" i="2"/>
  <c r="T178" i="2"/>
  <c r="H152" i="2"/>
  <c r="X152" i="2"/>
  <c r="F152" i="2"/>
  <c r="N152" i="2"/>
  <c r="P152" i="2"/>
  <c r="V152" i="2"/>
  <c r="F128" i="2"/>
  <c r="J128" i="2"/>
  <c r="V128" i="2"/>
  <c r="F50" i="2"/>
  <c r="L50" i="2"/>
  <c r="V50" i="2"/>
  <c r="Z224" i="2"/>
  <c r="Z223" i="2"/>
  <c r="J223" i="2"/>
  <c r="N216" i="2"/>
  <c r="J210" i="2"/>
  <c r="Z208" i="2"/>
  <c r="H208" i="2"/>
  <c r="T203" i="2"/>
  <c r="N202" i="2"/>
  <c r="Z200" i="2"/>
  <c r="J200" i="2"/>
  <c r="N196" i="2"/>
  <c r="V195" i="2"/>
  <c r="Y190" i="2"/>
  <c r="V189" i="2"/>
  <c r="H188" i="2"/>
  <c r="L187" i="2"/>
  <c r="Z185" i="2"/>
  <c r="N183" i="2"/>
  <c r="F168" i="2"/>
  <c r="H168" i="2"/>
  <c r="X168" i="2"/>
  <c r="J168" i="2"/>
  <c r="L168" i="2"/>
  <c r="N168" i="2"/>
  <c r="P168" i="2"/>
  <c r="T168" i="2"/>
  <c r="V168" i="2"/>
  <c r="X72" i="2"/>
  <c r="H72" i="2"/>
  <c r="L72" i="2"/>
  <c r="H233" i="2"/>
  <c r="L223" i="2"/>
  <c r="V229" i="2"/>
  <c r="T229" i="2"/>
  <c r="V227" i="2"/>
  <c r="X226" i="2"/>
  <c r="Y222" i="2"/>
  <c r="Z218" i="2"/>
  <c r="H213" i="2"/>
  <c r="J212" i="2"/>
  <c r="H210" i="2"/>
  <c r="Y206" i="2"/>
  <c r="Z207" i="2"/>
  <c r="P204" i="2"/>
  <c r="J203" i="2"/>
  <c r="L202" i="2"/>
  <c r="X200" i="2"/>
  <c r="H200" i="2"/>
  <c r="L196" i="2"/>
  <c r="T195" i="2"/>
  <c r="V194" i="2"/>
  <c r="H189" i="2"/>
  <c r="F188" i="2"/>
  <c r="H187" i="2"/>
  <c r="L183" i="2"/>
  <c r="P175" i="2"/>
  <c r="T173" i="2"/>
  <c r="X171" i="2"/>
  <c r="L170" i="2"/>
  <c r="P169" i="2"/>
  <c r="H167" i="2"/>
  <c r="L159" i="2"/>
  <c r="X156" i="2"/>
  <c r="H154" i="2"/>
  <c r="X149" i="2"/>
  <c r="P148" i="2"/>
  <c r="T141" i="2"/>
  <c r="N139" i="2"/>
  <c r="P138" i="2"/>
  <c r="J137" i="2"/>
  <c r="N136" i="2"/>
  <c r="L135" i="2"/>
  <c r="T129" i="2"/>
  <c r="J112" i="2"/>
  <c r="N100" i="2"/>
  <c r="X98" i="2"/>
  <c r="J96" i="2"/>
  <c r="F84" i="2"/>
  <c r="L83" i="2"/>
  <c r="P79" i="2"/>
  <c r="X77" i="2"/>
  <c r="H77" i="2"/>
  <c r="T75" i="2"/>
  <c r="X74" i="2"/>
  <c r="T73" i="2"/>
  <c r="P71" i="2"/>
  <c r="H61" i="2"/>
  <c r="J60" i="2"/>
  <c r="H59" i="2"/>
  <c r="J58" i="2"/>
  <c r="H57" i="2"/>
  <c r="J56" i="2"/>
  <c r="H55" i="2"/>
  <c r="L49" i="2"/>
  <c r="L48" i="2"/>
  <c r="L47" i="2"/>
  <c r="H30" i="2"/>
  <c r="H27" i="2"/>
  <c r="X23" i="2"/>
  <c r="L252" i="2"/>
  <c r="N180" i="2"/>
  <c r="X176" i="2"/>
  <c r="F175" i="2"/>
  <c r="P173" i="2"/>
  <c r="J170" i="2"/>
  <c r="L169" i="2"/>
  <c r="J159" i="2"/>
  <c r="F154" i="2"/>
  <c r="N148" i="2"/>
  <c r="T143" i="2"/>
  <c r="P141" i="2"/>
  <c r="J139" i="2"/>
  <c r="N138" i="2"/>
  <c r="J136" i="2"/>
  <c r="H135" i="2"/>
  <c r="L133" i="2"/>
  <c r="P129" i="2"/>
  <c r="N127" i="2"/>
  <c r="V125" i="2"/>
  <c r="V121" i="2"/>
  <c r="H112" i="2"/>
  <c r="X108" i="2"/>
  <c r="X106" i="2"/>
  <c r="X104" i="2"/>
  <c r="X103" i="2"/>
  <c r="L100" i="2"/>
  <c r="H96" i="2"/>
  <c r="N91" i="2"/>
  <c r="J83" i="2"/>
  <c r="X80" i="2"/>
  <c r="N79" i="2"/>
  <c r="P75" i="2"/>
  <c r="P73" i="2"/>
  <c r="N71" i="2"/>
  <c r="N66" i="2"/>
  <c r="N64" i="2"/>
  <c r="H60" i="2"/>
  <c r="H58" i="2"/>
  <c r="H56" i="2"/>
  <c r="J49" i="2"/>
  <c r="H32" i="2"/>
  <c r="J252" i="2"/>
  <c r="V246" i="2"/>
  <c r="L237" i="2"/>
  <c r="L173" i="2"/>
  <c r="X170" i="2"/>
  <c r="H170" i="2"/>
  <c r="W166" i="2"/>
  <c r="V162" i="2"/>
  <c r="F159" i="2"/>
  <c r="V156" i="2"/>
  <c r="X154" i="2"/>
  <c r="F148" i="2"/>
  <c r="N141" i="2"/>
  <c r="F139" i="2"/>
  <c r="H136" i="2"/>
  <c r="J133" i="2"/>
  <c r="V131" i="2"/>
  <c r="N129" i="2"/>
  <c r="L127" i="2"/>
  <c r="P125" i="2"/>
  <c r="V123" i="2"/>
  <c r="V122" i="2"/>
  <c r="P121" i="2"/>
  <c r="Y118" i="2"/>
  <c r="J100" i="2"/>
  <c r="Y94" i="2"/>
  <c r="L91" i="2"/>
  <c r="X89" i="2"/>
  <c r="T88" i="2"/>
  <c r="H83" i="2"/>
  <c r="L79" i="2"/>
  <c r="V77" i="2"/>
  <c r="N75" i="2"/>
  <c r="N73" i="2"/>
  <c r="L71" i="2"/>
  <c r="Y54" i="2"/>
  <c r="H49" i="2"/>
  <c r="H48" i="2"/>
  <c r="X46" i="2"/>
  <c r="X26" i="2"/>
  <c r="P23" i="2"/>
  <c r="V249" i="2"/>
  <c r="T246" i="2"/>
  <c r="X239" i="2"/>
  <c r="Z173" i="2"/>
  <c r="J173" i="2"/>
  <c r="Y166" i="2"/>
  <c r="Y158" i="2"/>
  <c r="L141" i="2"/>
  <c r="Z138" i="2"/>
  <c r="H138" i="2"/>
  <c r="X136" i="2"/>
  <c r="L129" i="2"/>
  <c r="N125" i="2"/>
  <c r="N121" i="2"/>
  <c r="Z100" i="2"/>
  <c r="H100" i="2"/>
  <c r="X56" i="2"/>
  <c r="X55" i="2"/>
  <c r="L44" i="2"/>
  <c r="V41" i="2"/>
  <c r="Z234" i="2"/>
  <c r="X251" i="2"/>
  <c r="J249" i="2"/>
  <c r="N246" i="2"/>
  <c r="F180" i="2"/>
  <c r="N176" i="2"/>
  <c r="H173" i="2"/>
  <c r="P171" i="2"/>
  <c r="V170" i="2"/>
  <c r="X169" i="2"/>
  <c r="T167" i="2"/>
  <c r="Y150" i="2"/>
  <c r="Z148" i="2"/>
  <c r="J141" i="2"/>
  <c r="X133" i="2"/>
  <c r="N131" i="2"/>
  <c r="Z129" i="2"/>
  <c r="J129" i="2"/>
  <c r="X127" i="2"/>
  <c r="H127" i="2"/>
  <c r="L125" i="2"/>
  <c r="N123" i="2"/>
  <c r="H122" i="2"/>
  <c r="L121" i="2"/>
  <c r="V119" i="2"/>
  <c r="N117" i="2"/>
  <c r="X114" i="2"/>
  <c r="Z112" i="2"/>
  <c r="T111" i="2"/>
  <c r="P109" i="2"/>
  <c r="L108" i="2"/>
  <c r="P107" i="2"/>
  <c r="L106" i="2"/>
  <c r="P105" i="2"/>
  <c r="L104" i="2"/>
  <c r="T103" i="2"/>
  <c r="L98" i="2"/>
  <c r="H91" i="2"/>
  <c r="N89" i="2"/>
  <c r="X84" i="2"/>
  <c r="Y78" i="2"/>
  <c r="H79" i="2"/>
  <c r="P77" i="2"/>
  <c r="J75" i="2"/>
  <c r="J73" i="2"/>
  <c r="X71" i="2"/>
  <c r="H71" i="2"/>
  <c r="P67" i="2"/>
  <c r="T51" i="2"/>
  <c r="X47" i="2"/>
  <c r="V46" i="2"/>
  <c r="L41" i="2"/>
  <c r="N34" i="2"/>
  <c r="P243" i="2"/>
  <c r="T239" i="2"/>
  <c r="V236" i="2"/>
  <c r="Z179" i="2"/>
  <c r="Z175" i="2"/>
  <c r="X173" i="2"/>
  <c r="Z172" i="2"/>
  <c r="T170" i="2"/>
  <c r="P167" i="2"/>
  <c r="L165" i="2"/>
  <c r="V163" i="2"/>
  <c r="X148" i="2"/>
  <c r="T147" i="2"/>
  <c r="T144" i="2"/>
  <c r="X141" i="2"/>
  <c r="H141" i="2"/>
  <c r="X139" i="2"/>
  <c r="Z137" i="2"/>
  <c r="V136" i="2"/>
  <c r="X135" i="2"/>
  <c r="L131" i="2"/>
  <c r="X129" i="2"/>
  <c r="H129" i="2"/>
  <c r="L123" i="2"/>
  <c r="P119" i="2"/>
  <c r="X112" i="2"/>
  <c r="F111" i="2"/>
  <c r="N109" i="2"/>
  <c r="J108" i="2"/>
  <c r="N107" i="2"/>
  <c r="J106" i="2"/>
  <c r="N105" i="2"/>
  <c r="J104" i="2"/>
  <c r="P103" i="2"/>
  <c r="X100" i="2"/>
  <c r="J98" i="2"/>
  <c r="T96" i="2"/>
  <c r="X91" i="2"/>
  <c r="F91" i="2"/>
  <c r="J89" i="2"/>
  <c r="X87" i="2"/>
  <c r="T83" i="2"/>
  <c r="T82" i="2"/>
  <c r="X79" i="2"/>
  <c r="N77" i="2"/>
  <c r="X75" i="2"/>
  <c r="H75" i="2"/>
  <c r="X73" i="2"/>
  <c r="H73" i="2"/>
  <c r="V61" i="2"/>
  <c r="P60" i="2"/>
  <c r="V59" i="2"/>
  <c r="P58" i="2"/>
  <c r="V57" i="2"/>
  <c r="P56" i="2"/>
  <c r="V55" i="2"/>
  <c r="T52" i="2"/>
  <c r="J51" i="2"/>
  <c r="V49" i="2"/>
  <c r="T46" i="2"/>
  <c r="X30" i="2"/>
  <c r="Z25" i="2"/>
  <c r="P24" i="2"/>
  <c r="X22" i="2"/>
  <c r="T252" i="2"/>
  <c r="T251" i="2"/>
  <c r="N243" i="2"/>
  <c r="X240" i="2"/>
  <c r="P239" i="2"/>
  <c r="V237" i="2"/>
  <c r="J236" i="2"/>
  <c r="Z178" i="2"/>
  <c r="Z164" i="2"/>
  <c r="Z160" i="2"/>
  <c r="Z116" i="2"/>
  <c r="H89" i="2"/>
  <c r="N84" i="2"/>
  <c r="P83" i="2"/>
  <c r="P82" i="2"/>
  <c r="Y70" i="2"/>
  <c r="V71" i="2"/>
  <c r="Z64" i="2"/>
  <c r="T61" i="2"/>
  <c r="N60" i="2"/>
  <c r="T59" i="2"/>
  <c r="N58" i="2"/>
  <c r="T57" i="2"/>
  <c r="N56" i="2"/>
  <c r="T55" i="2"/>
  <c r="P52" i="2"/>
  <c r="T49" i="2"/>
  <c r="T48" i="2"/>
  <c r="T47" i="2"/>
  <c r="P46" i="2"/>
  <c r="J43" i="2"/>
  <c r="P252" i="2"/>
  <c r="H251" i="2"/>
  <c r="W244" i="2"/>
  <c r="L243" i="2"/>
  <c r="N239" i="2"/>
  <c r="T237" i="2"/>
  <c r="J52" i="2"/>
  <c r="P51" i="2"/>
  <c r="T50" i="2"/>
  <c r="X48" i="2"/>
  <c r="J47" i="2"/>
  <c r="L46" i="2"/>
  <c r="T41" i="2"/>
  <c r="Z39" i="2"/>
  <c r="Z38" i="2"/>
  <c r="N36" i="2"/>
  <c r="H34" i="2"/>
  <c r="Z28" i="2"/>
  <c r="J26" i="2"/>
  <c r="Z24" i="2"/>
  <c r="J22" i="2"/>
  <c r="Z52" i="2"/>
  <c r="H52" i="2"/>
  <c r="L51" i="2"/>
  <c r="P50" i="2"/>
  <c r="H47" i="2"/>
  <c r="J46" i="2"/>
  <c r="N41" i="2"/>
  <c r="Y37" i="2"/>
  <c r="H36" i="2"/>
  <c r="W29" i="2"/>
  <c r="H29" i="2" s="1"/>
  <c r="X28" i="2"/>
  <c r="T27" i="2"/>
  <c r="H26" i="2"/>
  <c r="X24" i="2"/>
  <c r="T23" i="2"/>
  <c r="H22" i="2"/>
  <c r="Y29" i="2"/>
  <c r="H51" i="2"/>
  <c r="J50" i="2"/>
  <c r="V43" i="2"/>
  <c r="L42" i="2"/>
  <c r="J41" i="2"/>
  <c r="V39" i="2"/>
  <c r="L38" i="2"/>
  <c r="P28" i="2"/>
  <c r="V52" i="2"/>
  <c r="X51" i="2"/>
  <c r="Z50" i="2"/>
  <c r="H50" i="2"/>
  <c r="V47" i="2"/>
  <c r="T43" i="2"/>
  <c r="T39" i="2"/>
  <c r="X32" i="2"/>
  <c r="J28" i="2"/>
  <c r="Z26" i="2"/>
  <c r="J24" i="2"/>
  <c r="Z22" i="2"/>
  <c r="X50" i="2"/>
  <c r="N43" i="2"/>
  <c r="N39" i="2"/>
  <c r="X34" i="2"/>
  <c r="H28" i="2"/>
  <c r="L43" i="2"/>
  <c r="L39" i="2"/>
  <c r="X36" i="2"/>
  <c r="N32" i="2"/>
  <c r="F251" i="2"/>
  <c r="X249" i="2"/>
  <c r="H249" i="2"/>
  <c r="J245" i="2"/>
  <c r="Z243" i="2"/>
  <c r="V242" i="2"/>
  <c r="F240" i="2"/>
  <c r="W238" i="2"/>
  <c r="X236" i="2"/>
  <c r="H236" i="2"/>
  <c r="Z252" i="2"/>
  <c r="V251" i="2"/>
  <c r="F249" i="2"/>
  <c r="W247" i="2"/>
  <c r="R247" i="2" s="1"/>
  <c r="P246" i="2"/>
  <c r="X245" i="2"/>
  <c r="H245" i="2"/>
  <c r="T242" i="2"/>
  <c r="V240" i="2"/>
  <c r="Z239" i="2"/>
  <c r="F236" i="2"/>
  <c r="F245" i="2"/>
  <c r="P242" i="2"/>
  <c r="X252" i="2"/>
  <c r="H252" i="2"/>
  <c r="P251" i="2"/>
  <c r="T249" i="2"/>
  <c r="J248" i="2"/>
  <c r="L246" i="2"/>
  <c r="V245" i="2"/>
  <c r="F243" i="2"/>
  <c r="N242" i="2"/>
  <c r="W241" i="2"/>
  <c r="P240" i="2"/>
  <c r="H239" i="2"/>
  <c r="J237" i="2"/>
  <c r="T236" i="2"/>
  <c r="F252" i="2"/>
  <c r="N251" i="2"/>
  <c r="W250" i="2"/>
  <c r="P249" i="2"/>
  <c r="J246" i="2"/>
  <c r="T245" i="2"/>
  <c r="V243" i="2"/>
  <c r="L242" i="2"/>
  <c r="N240" i="2"/>
  <c r="F239" i="2"/>
  <c r="X237" i="2"/>
  <c r="H237" i="2"/>
  <c r="P236" i="2"/>
  <c r="L251" i="2"/>
  <c r="N249" i="2"/>
  <c r="X246" i="2"/>
  <c r="H246" i="2"/>
  <c r="P245" i="2"/>
  <c r="J242" i="2"/>
  <c r="L240" i="2"/>
  <c r="N236" i="2"/>
  <c r="W235" i="2"/>
  <c r="F242" i="2"/>
  <c r="N245" i="2"/>
  <c r="X242" i="2"/>
  <c r="L234" i="2"/>
  <c r="J234" i="2"/>
  <c r="Z233" i="2"/>
  <c r="N233" i="2"/>
  <c r="F220" i="2"/>
  <c r="F218" i="2"/>
  <c r="W214" i="2"/>
  <c r="L181" i="2"/>
  <c r="V181" i="2"/>
  <c r="T228" i="2"/>
  <c r="T224" i="2"/>
  <c r="Z221" i="2"/>
  <c r="Z219" i="2"/>
  <c r="Z217" i="2"/>
  <c r="Z215" i="2"/>
  <c r="N209" i="2"/>
  <c r="F208" i="2"/>
  <c r="P203" i="2"/>
  <c r="N194" i="2"/>
  <c r="P189" i="2"/>
  <c r="T184" i="2"/>
  <c r="J184" i="2"/>
  <c r="T181" i="2"/>
  <c r="H177" i="2"/>
  <c r="N175" i="2"/>
  <c r="X229" i="2"/>
  <c r="H229" i="2"/>
  <c r="P228" i="2"/>
  <c r="X227" i="2"/>
  <c r="H227" i="2"/>
  <c r="P226" i="2"/>
  <c r="X225" i="2"/>
  <c r="H225" i="2"/>
  <c r="P224" i="2"/>
  <c r="X223" i="2"/>
  <c r="H223" i="2"/>
  <c r="J221" i="2"/>
  <c r="T220" i="2"/>
  <c r="J219" i="2"/>
  <c r="T218" i="2"/>
  <c r="J217" i="2"/>
  <c r="T216" i="2"/>
  <c r="J215" i="2"/>
  <c r="L213" i="2"/>
  <c r="V212" i="2"/>
  <c r="L211" i="2"/>
  <c r="V210" i="2"/>
  <c r="L209" i="2"/>
  <c r="V208" i="2"/>
  <c r="L207" i="2"/>
  <c r="N205" i="2"/>
  <c r="N203" i="2"/>
  <c r="N201" i="2"/>
  <c r="N199" i="2"/>
  <c r="W198" i="2"/>
  <c r="N197" i="2"/>
  <c r="V196" i="2"/>
  <c r="L194" i="2"/>
  <c r="X192" i="2"/>
  <c r="F192" i="2"/>
  <c r="J191" i="2"/>
  <c r="N189" i="2"/>
  <c r="V188" i="2"/>
  <c r="Z186" i="2"/>
  <c r="H186" i="2"/>
  <c r="N185" i="2"/>
  <c r="V184" i="2"/>
  <c r="P181" i="2"/>
  <c r="T180" i="2"/>
  <c r="L179" i="2"/>
  <c r="V179" i="2"/>
  <c r="Z177" i="2"/>
  <c r="F177" i="2"/>
  <c r="H176" i="2"/>
  <c r="J175" i="2"/>
  <c r="J164" i="2"/>
  <c r="L163" i="2"/>
  <c r="N162" i="2"/>
  <c r="T161" i="2"/>
  <c r="V160" i="2"/>
  <c r="P159" i="2"/>
  <c r="H159" i="2"/>
  <c r="X159" i="2"/>
  <c r="F157" i="2"/>
  <c r="L156" i="2"/>
  <c r="P155" i="2"/>
  <c r="J154" i="2"/>
  <c r="T154" i="2"/>
  <c r="F153" i="2"/>
  <c r="L152" i="2"/>
  <c r="P151" i="2"/>
  <c r="H149" i="2"/>
  <c r="J148" i="2"/>
  <c r="N147" i="2"/>
  <c r="P146" i="2"/>
  <c r="N145" i="2"/>
  <c r="N144" i="2"/>
  <c r="J143" i="2"/>
  <c r="Z140" i="2"/>
  <c r="N137" i="2"/>
  <c r="V137" i="2"/>
  <c r="X137" i="2"/>
  <c r="H137" i="2"/>
  <c r="L137" i="2"/>
  <c r="T137" i="2"/>
  <c r="H130" i="2"/>
  <c r="X130" i="2"/>
  <c r="L130" i="2"/>
  <c r="N130" i="2"/>
  <c r="P130" i="2"/>
  <c r="V130" i="2"/>
  <c r="J130" i="2"/>
  <c r="L124" i="2"/>
  <c r="J116" i="2"/>
  <c r="F221" i="2"/>
  <c r="F217" i="2"/>
  <c r="N219" i="2"/>
  <c r="N217" i="2"/>
  <c r="N215" i="2"/>
  <c r="H193" i="2"/>
  <c r="X193" i="2"/>
  <c r="T226" i="2"/>
  <c r="V220" i="2"/>
  <c r="V218" i="2"/>
  <c r="V216" i="2"/>
  <c r="F212" i="2"/>
  <c r="N211" i="2"/>
  <c r="F210" i="2"/>
  <c r="N207" i="2"/>
  <c r="P197" i="2"/>
  <c r="L191" i="2"/>
  <c r="P185" i="2"/>
  <c r="N228" i="2"/>
  <c r="N226" i="2"/>
  <c r="N224" i="2"/>
  <c r="X221" i="2"/>
  <c r="H221" i="2"/>
  <c r="P220" i="2"/>
  <c r="X219" i="2"/>
  <c r="H219" i="2"/>
  <c r="P218" i="2"/>
  <c r="X217" i="2"/>
  <c r="H217" i="2"/>
  <c r="P216" i="2"/>
  <c r="X215" i="2"/>
  <c r="H215" i="2"/>
  <c r="J213" i="2"/>
  <c r="J211" i="2"/>
  <c r="J209" i="2"/>
  <c r="J207" i="2"/>
  <c r="L205" i="2"/>
  <c r="L203" i="2"/>
  <c r="L201" i="2"/>
  <c r="Z199" i="2"/>
  <c r="L199" i="2"/>
  <c r="L197" i="2"/>
  <c r="T196" i="2"/>
  <c r="H195" i="2"/>
  <c r="X195" i="2"/>
  <c r="J194" i="2"/>
  <c r="P193" i="2"/>
  <c r="Z191" i="2"/>
  <c r="L189" i="2"/>
  <c r="J187" i="2"/>
  <c r="T187" i="2"/>
  <c r="L185" i="2"/>
  <c r="P184" i="2"/>
  <c r="J183" i="2"/>
  <c r="T183" i="2"/>
  <c r="N181" i="2"/>
  <c r="V178" i="2"/>
  <c r="L178" i="2"/>
  <c r="Z176" i="2"/>
  <c r="H175" i="2"/>
  <c r="L162" i="2"/>
  <c r="N161" i="2"/>
  <c r="T160" i="2"/>
  <c r="W158" i="2"/>
  <c r="F158" i="2" s="1"/>
  <c r="Z156" i="2"/>
  <c r="N155" i="2"/>
  <c r="Z152" i="2"/>
  <c r="N151" i="2"/>
  <c r="Z149" i="2"/>
  <c r="J147" i="2"/>
  <c r="N146" i="2"/>
  <c r="J145" i="2"/>
  <c r="F143" i="2"/>
  <c r="L140" i="2"/>
  <c r="F140" i="2"/>
  <c r="X140" i="2"/>
  <c r="J140" i="2"/>
  <c r="P140" i="2"/>
  <c r="V140" i="2"/>
  <c r="F124" i="2"/>
  <c r="J120" i="2"/>
  <c r="N120" i="2"/>
  <c r="P120" i="2"/>
  <c r="T120" i="2"/>
  <c r="H120" i="2"/>
  <c r="V120" i="2"/>
  <c r="X120" i="2"/>
  <c r="Z120" i="2"/>
  <c r="F219" i="2"/>
  <c r="L177" i="2"/>
  <c r="V177" i="2"/>
  <c r="P165" i="2"/>
  <c r="H165" i="2"/>
  <c r="X165" i="2"/>
  <c r="L161" i="2"/>
  <c r="T157" i="2"/>
  <c r="J157" i="2"/>
  <c r="L155" i="2"/>
  <c r="T153" i="2"/>
  <c r="J153" i="2"/>
  <c r="L151" i="2"/>
  <c r="J146" i="2"/>
  <c r="H145" i="2"/>
  <c r="Y142" i="2"/>
  <c r="V221" i="2"/>
  <c r="L220" i="2"/>
  <c r="V219" i="2"/>
  <c r="L218" i="2"/>
  <c r="V217" i="2"/>
  <c r="Z216" i="2"/>
  <c r="L216" i="2"/>
  <c r="V215" i="2"/>
  <c r="F213" i="2"/>
  <c r="F211" i="2"/>
  <c r="F209" i="2"/>
  <c r="F207" i="2"/>
  <c r="X205" i="2"/>
  <c r="H205" i="2"/>
  <c r="X203" i="2"/>
  <c r="H203" i="2"/>
  <c r="X201" i="2"/>
  <c r="H201" i="2"/>
  <c r="X199" i="2"/>
  <c r="H199" i="2"/>
  <c r="F194" i="2"/>
  <c r="L193" i="2"/>
  <c r="H191" i="2"/>
  <c r="X191" i="2"/>
  <c r="P191" i="2"/>
  <c r="F189" i="2"/>
  <c r="T186" i="2"/>
  <c r="J186" i="2"/>
  <c r="F185" i="2"/>
  <c r="H181" i="2"/>
  <c r="T177" i="2"/>
  <c r="V176" i="2"/>
  <c r="L176" i="2"/>
  <c r="Y174" i="2"/>
  <c r="V165" i="2"/>
  <c r="H164" i="2"/>
  <c r="X164" i="2"/>
  <c r="P164" i="2"/>
  <c r="Z162" i="2"/>
  <c r="J161" i="2"/>
  <c r="L160" i="2"/>
  <c r="V157" i="2"/>
  <c r="Z155" i="2"/>
  <c r="H155" i="2"/>
  <c r="V153" i="2"/>
  <c r="Z151" i="2"/>
  <c r="H151" i="2"/>
  <c r="V149" i="2"/>
  <c r="L149" i="2"/>
  <c r="Z147" i="2"/>
  <c r="F147" i="2"/>
  <c r="F146" i="2"/>
  <c r="F145" i="2"/>
  <c r="Z143" i="2"/>
  <c r="W142" i="2"/>
  <c r="H132" i="2"/>
  <c r="X132" i="2"/>
  <c r="L132" i="2"/>
  <c r="N132" i="2"/>
  <c r="P132" i="2"/>
  <c r="V132" i="2"/>
  <c r="J132" i="2"/>
  <c r="V115" i="2"/>
  <c r="H115" i="2"/>
  <c r="X115" i="2"/>
  <c r="J115" i="2"/>
  <c r="L115" i="2"/>
  <c r="Z115" i="2"/>
  <c r="N115" i="2"/>
  <c r="T115" i="2"/>
  <c r="F215" i="2"/>
  <c r="T221" i="2"/>
  <c r="J220" i="2"/>
  <c r="T219" i="2"/>
  <c r="J218" i="2"/>
  <c r="T217" i="2"/>
  <c r="J216" i="2"/>
  <c r="T215" i="2"/>
  <c r="F205" i="2"/>
  <c r="F203" i="2"/>
  <c r="F201" i="2"/>
  <c r="F199" i="2"/>
  <c r="H197" i="2"/>
  <c r="X197" i="2"/>
  <c r="J193" i="2"/>
  <c r="V191" i="2"/>
  <c r="W190" i="2"/>
  <c r="V186" i="2"/>
  <c r="Z181" i="2"/>
  <c r="F181" i="2"/>
  <c r="P177" i="2"/>
  <c r="T176" i="2"/>
  <c r="L175" i="2"/>
  <c r="V175" i="2"/>
  <c r="T165" i="2"/>
  <c r="V164" i="2"/>
  <c r="P163" i="2"/>
  <c r="H163" i="2"/>
  <c r="X163" i="2"/>
  <c r="P157" i="2"/>
  <c r="J156" i="2"/>
  <c r="T156" i="2"/>
  <c r="F155" i="2"/>
  <c r="P153" i="2"/>
  <c r="J152" i="2"/>
  <c r="T152" i="2"/>
  <c r="F151" i="2"/>
  <c r="T149" i="2"/>
  <c r="L148" i="2"/>
  <c r="V148" i="2"/>
  <c r="Z146" i="2"/>
  <c r="Z145" i="2"/>
  <c r="Z144" i="2"/>
  <c r="Y134" i="2"/>
  <c r="T132" i="2"/>
  <c r="W126" i="2"/>
  <c r="V126" i="2" s="1"/>
  <c r="P115" i="2"/>
  <c r="F224" i="2"/>
  <c r="P221" i="2"/>
  <c r="X220" i="2"/>
  <c r="P219" i="2"/>
  <c r="X218" i="2"/>
  <c r="P217" i="2"/>
  <c r="X216" i="2"/>
  <c r="H216" i="2"/>
  <c r="P215" i="2"/>
  <c r="T213" i="2"/>
  <c r="T207" i="2"/>
  <c r="V205" i="2"/>
  <c r="V201" i="2"/>
  <c r="V199" i="2"/>
  <c r="F193" i="2"/>
  <c r="J189" i="2"/>
  <c r="T189" i="2"/>
  <c r="J185" i="2"/>
  <c r="T185" i="2"/>
  <c r="X181" i="2"/>
  <c r="N177" i="2"/>
  <c r="W174" i="2"/>
  <c r="Z169" i="2"/>
  <c r="N165" i="2"/>
  <c r="H162" i="2"/>
  <c r="X162" i="2"/>
  <c r="P162" i="2"/>
  <c r="N157" i="2"/>
  <c r="N153" i="2"/>
  <c r="V147" i="2"/>
  <c r="L147" i="2"/>
  <c r="H144" i="2"/>
  <c r="X144" i="2"/>
  <c r="L144" i="2"/>
  <c r="V144" i="2"/>
  <c r="P143" i="2"/>
  <c r="V143" i="2"/>
  <c r="H143" i="2"/>
  <c r="L143" i="2"/>
  <c r="Z128" i="2"/>
  <c r="Y126" i="2"/>
  <c r="J118" i="2"/>
  <c r="N113" i="2"/>
  <c r="V113" i="2"/>
  <c r="H113" i="2"/>
  <c r="X113" i="2"/>
  <c r="J113" i="2"/>
  <c r="L113" i="2"/>
  <c r="Z113" i="2"/>
  <c r="F113" i="2"/>
  <c r="T113" i="2"/>
  <c r="P161" i="2"/>
  <c r="H161" i="2"/>
  <c r="X161" i="2"/>
  <c r="T155" i="2"/>
  <c r="J155" i="2"/>
  <c r="T151" i="2"/>
  <c r="J151" i="2"/>
  <c r="H146" i="2"/>
  <c r="L146" i="2"/>
  <c r="V146" i="2"/>
  <c r="P145" i="2"/>
  <c r="V145" i="2"/>
  <c r="L145" i="2"/>
  <c r="T101" i="2"/>
  <c r="V101" i="2"/>
  <c r="H101" i="2"/>
  <c r="X101" i="2"/>
  <c r="J101" i="2"/>
  <c r="L101" i="2"/>
  <c r="N101" i="2"/>
  <c r="P101" i="2"/>
  <c r="F101" i="2"/>
  <c r="N221" i="2"/>
  <c r="J177" i="2"/>
  <c r="V193" i="2"/>
  <c r="T188" i="2"/>
  <c r="J188" i="2"/>
  <c r="L186" i="2"/>
  <c r="V180" i="2"/>
  <c r="L180" i="2"/>
  <c r="J176" i="2"/>
  <c r="J165" i="2"/>
  <c r="L164" i="2"/>
  <c r="N163" i="2"/>
  <c r="T162" i="2"/>
  <c r="V161" i="2"/>
  <c r="H160" i="2"/>
  <c r="X160" i="2"/>
  <c r="P160" i="2"/>
  <c r="Z157" i="2"/>
  <c r="H157" i="2"/>
  <c r="V155" i="2"/>
  <c r="Z153" i="2"/>
  <c r="H153" i="2"/>
  <c r="V151" i="2"/>
  <c r="W150" i="2"/>
  <c r="R150" i="2" s="1"/>
  <c r="J149" i="2"/>
  <c r="P147" i="2"/>
  <c r="T146" i="2"/>
  <c r="T145" i="2"/>
  <c r="P144" i="2"/>
  <c r="N143" i="2"/>
  <c r="J124" i="2"/>
  <c r="N124" i="2"/>
  <c r="P124" i="2"/>
  <c r="T124" i="2"/>
  <c r="V124" i="2"/>
  <c r="X124" i="2"/>
  <c r="Z124" i="2"/>
  <c r="H124" i="2"/>
  <c r="L116" i="2"/>
  <c r="P116" i="2"/>
  <c r="T116" i="2"/>
  <c r="V116" i="2"/>
  <c r="H116" i="2"/>
  <c r="N116" i="2"/>
  <c r="X116" i="2"/>
  <c r="F173" i="2"/>
  <c r="F171" i="2"/>
  <c r="F169" i="2"/>
  <c r="F167" i="2"/>
  <c r="H139" i="2"/>
  <c r="T128" i="2"/>
  <c r="Y102" i="2"/>
  <c r="W134" i="2"/>
  <c r="N135" i="2"/>
  <c r="V135" i="2"/>
  <c r="V117" i="2"/>
  <c r="H117" i="2"/>
  <c r="X117" i="2"/>
  <c r="J117" i="2"/>
  <c r="L117" i="2"/>
  <c r="Z117" i="2"/>
  <c r="Y110" i="2"/>
  <c r="N167" i="2"/>
  <c r="P139" i="2"/>
  <c r="P135" i="2"/>
  <c r="Z132" i="2"/>
  <c r="Z130" i="2"/>
  <c r="J122" i="2"/>
  <c r="N122" i="2"/>
  <c r="P122" i="2"/>
  <c r="T122" i="2"/>
  <c r="T118" i="2"/>
  <c r="P117" i="2"/>
  <c r="Z101" i="2"/>
  <c r="L139" i="2"/>
  <c r="J135" i="2"/>
  <c r="H128" i="2"/>
  <c r="X128" i="2"/>
  <c r="L128" i="2"/>
  <c r="N128" i="2"/>
  <c r="P128" i="2"/>
  <c r="W110" i="2"/>
  <c r="N111" i="2"/>
  <c r="V111" i="2"/>
  <c r="H111" i="2"/>
  <c r="X111" i="2"/>
  <c r="J111" i="2"/>
  <c r="L111" i="2"/>
  <c r="Z111" i="2"/>
  <c r="J125" i="2"/>
  <c r="J123" i="2"/>
  <c r="J121" i="2"/>
  <c r="J119" i="2"/>
  <c r="V114" i="2"/>
  <c r="V112" i="2"/>
  <c r="F108" i="2"/>
  <c r="F106" i="2"/>
  <c r="F104" i="2"/>
  <c r="W102" i="2"/>
  <c r="R102" i="2" s="1"/>
  <c r="P99" i="2"/>
  <c r="P97" i="2"/>
  <c r="P95" i="2"/>
  <c r="V92" i="2"/>
  <c r="P90" i="2"/>
  <c r="Z88" i="2"/>
  <c r="L88" i="2"/>
  <c r="P87" i="2"/>
  <c r="W86" i="2"/>
  <c r="R86" i="2" s="1"/>
  <c r="N85" i="2"/>
  <c r="V84" i="2"/>
  <c r="H82" i="2"/>
  <c r="T80" i="2"/>
  <c r="H76" i="2"/>
  <c r="J74" i="2"/>
  <c r="N74" i="2"/>
  <c r="P74" i="2"/>
  <c r="T74" i="2"/>
  <c r="Z72" i="2"/>
  <c r="P69" i="2"/>
  <c r="H68" i="2"/>
  <c r="T65" i="2"/>
  <c r="L136" i="2"/>
  <c r="F133" i="2"/>
  <c r="F131" i="2"/>
  <c r="X125" i="2"/>
  <c r="H125" i="2"/>
  <c r="X123" i="2"/>
  <c r="H123" i="2"/>
  <c r="X121" i="2"/>
  <c r="H121" i="2"/>
  <c r="X119" i="2"/>
  <c r="H119" i="2"/>
  <c r="T114" i="2"/>
  <c r="T112" i="2"/>
  <c r="L109" i="2"/>
  <c r="V108" i="2"/>
  <c r="L107" i="2"/>
  <c r="V106" i="2"/>
  <c r="L105" i="2"/>
  <c r="V104" i="2"/>
  <c r="L103" i="2"/>
  <c r="F100" i="2"/>
  <c r="N99" i="2"/>
  <c r="F98" i="2"/>
  <c r="N97" i="2"/>
  <c r="F96" i="2"/>
  <c r="N95" i="2"/>
  <c r="W94" i="2"/>
  <c r="F94" i="2" s="1"/>
  <c r="Z93" i="2"/>
  <c r="J93" i="2"/>
  <c r="T92" i="2"/>
  <c r="N90" i="2"/>
  <c r="V89" i="2"/>
  <c r="H88" i="2"/>
  <c r="N87" i="2"/>
  <c r="L85" i="2"/>
  <c r="T84" i="2"/>
  <c r="Z82" i="2"/>
  <c r="F82" i="2"/>
  <c r="P80" i="2"/>
  <c r="W78" i="2"/>
  <c r="F76" i="2"/>
  <c r="V74" i="2"/>
  <c r="N69" i="2"/>
  <c r="F68" i="2"/>
  <c r="P65" i="2"/>
  <c r="T35" i="2"/>
  <c r="V35" i="2"/>
  <c r="H35" i="2"/>
  <c r="X35" i="2"/>
  <c r="J35" i="2"/>
  <c r="L35" i="2"/>
  <c r="Z35" i="2"/>
  <c r="N35" i="2"/>
  <c r="P35" i="2"/>
  <c r="T33" i="2"/>
  <c r="V33" i="2"/>
  <c r="H33" i="2"/>
  <c r="X33" i="2"/>
  <c r="J33" i="2"/>
  <c r="L33" i="2"/>
  <c r="Z33" i="2"/>
  <c r="N33" i="2"/>
  <c r="P33" i="2"/>
  <c r="T31" i="2"/>
  <c r="V31" i="2"/>
  <c r="H31" i="2"/>
  <c r="X31" i="2"/>
  <c r="J31" i="2"/>
  <c r="L31" i="2"/>
  <c r="Z31" i="2"/>
  <c r="N31" i="2"/>
  <c r="P31" i="2"/>
  <c r="F125" i="2"/>
  <c r="F123" i="2"/>
  <c r="F121" i="2"/>
  <c r="F119" i="2"/>
  <c r="P114" i="2"/>
  <c r="P112" i="2"/>
  <c r="J109" i="2"/>
  <c r="T108" i="2"/>
  <c r="J107" i="2"/>
  <c r="T106" i="2"/>
  <c r="J105" i="2"/>
  <c r="T104" i="2"/>
  <c r="J103" i="2"/>
  <c r="V100" i="2"/>
  <c r="L99" i="2"/>
  <c r="V98" i="2"/>
  <c r="L97" i="2"/>
  <c r="V96" i="2"/>
  <c r="Z95" i="2"/>
  <c r="L95" i="2"/>
  <c r="H93" i="2"/>
  <c r="P92" i="2"/>
  <c r="Z90" i="2"/>
  <c r="L90" i="2"/>
  <c r="P89" i="2"/>
  <c r="X88" i="2"/>
  <c r="F88" i="2"/>
  <c r="L87" i="2"/>
  <c r="J85" i="2"/>
  <c r="P84" i="2"/>
  <c r="J80" i="2"/>
  <c r="Z76" i="2"/>
  <c r="L74" i="2"/>
  <c r="V63" i="2"/>
  <c r="H63" i="2"/>
  <c r="X63" i="2"/>
  <c r="J63" i="2"/>
  <c r="L63" i="2"/>
  <c r="Z63" i="2"/>
  <c r="W62" i="2"/>
  <c r="H62" i="2" s="1"/>
  <c r="N63" i="2"/>
  <c r="F35" i="2"/>
  <c r="F33" i="2"/>
  <c r="F31" i="2"/>
  <c r="J99" i="2"/>
  <c r="J97" i="2"/>
  <c r="J95" i="2"/>
  <c r="H90" i="2"/>
  <c r="Z87" i="2"/>
  <c r="J87" i="2"/>
  <c r="H85" i="2"/>
  <c r="L82" i="2"/>
  <c r="N82" i="2"/>
  <c r="H80" i="2"/>
  <c r="J72" i="2"/>
  <c r="N72" i="2"/>
  <c r="P72" i="2"/>
  <c r="T72" i="2"/>
  <c r="Z68" i="2"/>
  <c r="V67" i="2"/>
  <c r="H67" i="2"/>
  <c r="X67" i="2"/>
  <c r="J67" i="2"/>
  <c r="L67" i="2"/>
  <c r="Z67" i="2"/>
  <c r="L114" i="2"/>
  <c r="L112" i="2"/>
  <c r="X99" i="2"/>
  <c r="H99" i="2"/>
  <c r="X97" i="2"/>
  <c r="H97" i="2"/>
  <c r="X95" i="2"/>
  <c r="H95" i="2"/>
  <c r="Z92" i="2"/>
  <c r="L92" i="2"/>
  <c r="X90" i="2"/>
  <c r="F90" i="2"/>
  <c r="L89" i="2"/>
  <c r="V88" i="2"/>
  <c r="Y86" i="2"/>
  <c r="H87" i="2"/>
  <c r="X85" i="2"/>
  <c r="F85" i="2"/>
  <c r="J84" i="2"/>
  <c r="V82" i="2"/>
  <c r="Z80" i="2"/>
  <c r="F74" i="2"/>
  <c r="V72" i="2"/>
  <c r="T67" i="2"/>
  <c r="P63" i="2"/>
  <c r="F99" i="2"/>
  <c r="F97" i="2"/>
  <c r="F95" i="2"/>
  <c r="J76" i="2"/>
  <c r="N76" i="2"/>
  <c r="P76" i="2"/>
  <c r="T76" i="2"/>
  <c r="W70" i="2"/>
  <c r="L68" i="2"/>
  <c r="P68" i="2"/>
  <c r="T68" i="2"/>
  <c r="V68" i="2"/>
  <c r="V99" i="2"/>
  <c r="V97" i="2"/>
  <c r="V95" i="2"/>
  <c r="V90" i="2"/>
  <c r="T85" i="2"/>
  <c r="L80" i="2"/>
  <c r="N80" i="2"/>
  <c r="V76" i="2"/>
  <c r="V69" i="2"/>
  <c r="H69" i="2"/>
  <c r="X69" i="2"/>
  <c r="J69" i="2"/>
  <c r="L69" i="2"/>
  <c r="Z69" i="2"/>
  <c r="N68" i="2"/>
  <c r="Z46" i="2"/>
  <c r="T90" i="2"/>
  <c r="N88" i="2"/>
  <c r="V87" i="2"/>
  <c r="P85" i="2"/>
  <c r="J82" i="2"/>
  <c r="V80" i="2"/>
  <c r="L76" i="2"/>
  <c r="F72" i="2"/>
  <c r="T69" i="2"/>
  <c r="J68" i="2"/>
  <c r="F67" i="2"/>
  <c r="V65" i="2"/>
  <c r="H65" i="2"/>
  <c r="X65" i="2"/>
  <c r="J65" i="2"/>
  <c r="L65" i="2"/>
  <c r="Z65" i="2"/>
  <c r="N65" i="2"/>
  <c r="F44" i="2"/>
  <c r="F42" i="2"/>
  <c r="F40" i="2"/>
  <c r="F38" i="2"/>
  <c r="F66" i="2"/>
  <c r="F64" i="2"/>
  <c r="V44" i="2"/>
  <c r="V42" i="2"/>
  <c r="V40" i="2"/>
  <c r="V38" i="2"/>
  <c r="F36" i="2"/>
  <c r="F34" i="2"/>
  <c r="F32" i="2"/>
  <c r="F30" i="2"/>
  <c r="V66" i="2"/>
  <c r="V64" i="2"/>
  <c r="N61" i="2"/>
  <c r="F60" i="2"/>
  <c r="N59" i="2"/>
  <c r="F58" i="2"/>
  <c r="N57" i="2"/>
  <c r="F56" i="2"/>
  <c r="N55" i="2"/>
  <c r="W54" i="2"/>
  <c r="T44" i="2"/>
  <c r="T42" i="2"/>
  <c r="T40" i="2"/>
  <c r="T38" i="2"/>
  <c r="V36" i="2"/>
  <c r="V34" i="2"/>
  <c r="V32" i="2"/>
  <c r="V30" i="2"/>
  <c r="F28" i="2"/>
  <c r="N27" i="2"/>
  <c r="F26" i="2"/>
  <c r="N25" i="2"/>
  <c r="F24" i="2"/>
  <c r="N23" i="2"/>
  <c r="F22" i="2"/>
  <c r="F83" i="2"/>
  <c r="F81" i="2"/>
  <c r="F79" i="2"/>
  <c r="T66" i="2"/>
  <c r="T64" i="2"/>
  <c r="L61" i="2"/>
  <c r="V60" i="2"/>
  <c r="L59" i="2"/>
  <c r="V58" i="2"/>
  <c r="L57" i="2"/>
  <c r="V56" i="2"/>
  <c r="L55" i="2"/>
  <c r="N52" i="2"/>
  <c r="F51" i="2"/>
  <c r="N50" i="2"/>
  <c r="F49" i="2"/>
  <c r="N48" i="2"/>
  <c r="F47" i="2"/>
  <c r="N46" i="2"/>
  <c r="V45" i="2"/>
  <c r="P44" i="2"/>
  <c r="X43" i="2"/>
  <c r="H43" i="2"/>
  <c r="P42" i="2"/>
  <c r="X41" i="2"/>
  <c r="H41" i="2"/>
  <c r="P40" i="2"/>
  <c r="X39" i="2"/>
  <c r="H39" i="2"/>
  <c r="P38" i="2"/>
  <c r="T36" i="2"/>
  <c r="T34" i="2"/>
  <c r="T32" i="2"/>
  <c r="T30" i="2"/>
  <c r="V28" i="2"/>
  <c r="L27" i="2"/>
  <c r="V26" i="2"/>
  <c r="L25" i="2"/>
  <c r="V24" i="2"/>
  <c r="L23" i="2"/>
  <c r="V22" i="2"/>
  <c r="P66" i="2"/>
  <c r="P64" i="2"/>
  <c r="J61" i="2"/>
  <c r="J59" i="2"/>
  <c r="J57" i="2"/>
  <c r="J55" i="2"/>
  <c r="N44" i="2"/>
  <c r="F43" i="2"/>
  <c r="N42" i="2"/>
  <c r="F41" i="2"/>
  <c r="N40" i="2"/>
  <c r="F39" i="2"/>
  <c r="N38" i="2"/>
  <c r="W37" i="2"/>
  <c r="P36" i="2"/>
  <c r="P34" i="2"/>
  <c r="P32" i="2"/>
  <c r="P30" i="2"/>
  <c r="T28" i="2"/>
  <c r="J27" i="2"/>
  <c r="T26" i="2"/>
  <c r="J25" i="2"/>
  <c r="T24" i="2"/>
  <c r="J23" i="2"/>
  <c r="T22" i="2"/>
  <c r="Y21" i="2"/>
  <c r="J44" i="2"/>
  <c r="J42" i="2"/>
  <c r="J40" i="2"/>
  <c r="J38" i="2"/>
  <c r="Z36" i="2"/>
  <c r="L36" i="2"/>
  <c r="Z34" i="2"/>
  <c r="L34" i="2"/>
  <c r="Z32" i="2"/>
  <c r="L32" i="2"/>
  <c r="Z30" i="2"/>
  <c r="L30" i="2"/>
  <c r="N28" i="2"/>
  <c r="F27" i="2"/>
  <c r="N26" i="2"/>
  <c r="F25" i="2"/>
  <c r="N24" i="2"/>
  <c r="F23" i="2"/>
  <c r="N22" i="2"/>
  <c r="W21" i="2"/>
  <c r="X44" i="2"/>
  <c r="X42" i="2"/>
  <c r="X40" i="2"/>
  <c r="X38" i="2"/>
  <c r="Z15" i="2"/>
  <c r="Z16" i="2"/>
  <c r="Z17" i="2"/>
  <c r="Z18" i="2"/>
  <c r="Z19" i="2"/>
  <c r="Z20" i="2"/>
  <c r="Z14" i="2"/>
  <c r="D13" i="2"/>
  <c r="F118" i="2" l="1"/>
  <c r="X118" i="2"/>
  <c r="H118" i="2"/>
  <c r="N222" i="2"/>
  <c r="F222" i="2"/>
  <c r="P29" i="2"/>
  <c r="L118" i="2"/>
  <c r="P118" i="2"/>
  <c r="V118" i="2"/>
  <c r="Z118" i="2"/>
  <c r="N118" i="2"/>
  <c r="H78" i="4"/>
  <c r="P78" i="4"/>
  <c r="F78" i="4"/>
  <c r="J78" i="4"/>
  <c r="P250" i="2"/>
  <c r="R250" i="2"/>
  <c r="P244" i="2"/>
  <c r="R244" i="2"/>
  <c r="J241" i="2"/>
  <c r="R241" i="2"/>
  <c r="H238" i="2"/>
  <c r="R238" i="2"/>
  <c r="F235" i="2"/>
  <c r="R235" i="2"/>
  <c r="X222" i="2"/>
  <c r="R222" i="2"/>
  <c r="V222" i="2"/>
  <c r="Z222" i="2"/>
  <c r="J214" i="2"/>
  <c r="R214" i="2"/>
  <c r="V206" i="2"/>
  <c r="R206" i="2"/>
  <c r="J206" i="2"/>
  <c r="T198" i="2"/>
  <c r="R198" i="2"/>
  <c r="Z190" i="2"/>
  <c r="R190" i="2"/>
  <c r="L182" i="2"/>
  <c r="R182" i="2"/>
  <c r="N182" i="2"/>
  <c r="J174" i="2"/>
  <c r="R174" i="2"/>
  <c r="V166" i="2"/>
  <c r="R166" i="2"/>
  <c r="J166" i="2"/>
  <c r="T158" i="2"/>
  <c r="N158" i="2"/>
  <c r="P158" i="2"/>
  <c r="R158" i="2"/>
  <c r="X142" i="2"/>
  <c r="R142" i="2"/>
  <c r="L134" i="2"/>
  <c r="R134" i="2"/>
  <c r="H126" i="2"/>
  <c r="R126" i="2"/>
  <c r="T110" i="2"/>
  <c r="R110" i="2"/>
  <c r="L94" i="2"/>
  <c r="R94" i="2"/>
  <c r="V78" i="2"/>
  <c r="R78" i="2"/>
  <c r="F70" i="2"/>
  <c r="R70" i="2"/>
  <c r="J62" i="2"/>
  <c r="R62" i="2"/>
  <c r="L54" i="2"/>
  <c r="R54" i="2"/>
  <c r="T37" i="2"/>
  <c r="R37" i="2"/>
  <c r="F29" i="2"/>
  <c r="R29" i="2"/>
  <c r="V29" i="2"/>
  <c r="P21" i="2"/>
  <c r="R21" i="2"/>
  <c r="V244" i="2"/>
  <c r="L244" i="2"/>
  <c r="N29" i="2"/>
  <c r="X29" i="2"/>
  <c r="H244" i="2"/>
  <c r="Z29" i="2"/>
  <c r="L29" i="2"/>
  <c r="X244" i="2"/>
  <c r="Z86" i="2"/>
  <c r="T29" i="2"/>
  <c r="Z206" i="2"/>
  <c r="P110" i="2"/>
  <c r="J29" i="2"/>
  <c r="H222" i="2"/>
  <c r="T222" i="2"/>
  <c r="T62" i="2"/>
  <c r="P222" i="2"/>
  <c r="J222" i="2"/>
  <c r="T206" i="2"/>
  <c r="P206" i="2"/>
  <c r="H206" i="2"/>
  <c r="V198" i="2"/>
  <c r="Z182" i="2"/>
  <c r="T182" i="2"/>
  <c r="P182" i="2"/>
  <c r="N206" i="2"/>
  <c r="F182" i="2"/>
  <c r="H182" i="2"/>
  <c r="F206" i="2"/>
  <c r="Z198" i="2"/>
  <c r="J190" i="2"/>
  <c r="J198" i="2"/>
  <c r="V182" i="2"/>
  <c r="X182" i="2"/>
  <c r="X206" i="2"/>
  <c r="L206" i="2"/>
  <c r="L45" i="2"/>
  <c r="P78" i="2"/>
  <c r="P62" i="2"/>
  <c r="J110" i="2"/>
  <c r="Z126" i="2"/>
  <c r="T166" i="2"/>
  <c r="F244" i="2"/>
  <c r="L166" i="2"/>
  <c r="X166" i="2"/>
  <c r="H134" i="2"/>
  <c r="Z134" i="2"/>
  <c r="J244" i="2"/>
  <c r="Z94" i="2"/>
  <c r="T142" i="2"/>
  <c r="V142" i="2"/>
  <c r="J158" i="2"/>
  <c r="V238" i="2"/>
  <c r="N244" i="2"/>
  <c r="T94" i="2"/>
  <c r="H174" i="2"/>
  <c r="P134" i="2"/>
  <c r="L235" i="2"/>
  <c r="V94" i="2"/>
  <c r="P126" i="2"/>
  <c r="F166" i="2"/>
  <c r="H166" i="2"/>
  <c r="P198" i="2"/>
  <c r="V235" i="2"/>
  <c r="T244" i="2"/>
  <c r="N166" i="2"/>
  <c r="P166" i="2"/>
  <c r="P238" i="2"/>
  <c r="J37" i="2"/>
  <c r="Z62" i="2"/>
  <c r="P142" i="2"/>
  <c r="F126" i="2"/>
  <c r="H198" i="2"/>
  <c r="L198" i="2"/>
  <c r="L250" i="2"/>
  <c r="Z166" i="2"/>
  <c r="Z21" i="2"/>
  <c r="Z45" i="2"/>
  <c r="L241" i="2"/>
  <c r="V241" i="2"/>
  <c r="F241" i="2"/>
  <c r="N241" i="2"/>
  <c r="X241" i="2"/>
  <c r="H241" i="2"/>
  <c r="P241" i="2"/>
  <c r="F250" i="2"/>
  <c r="N235" i="2"/>
  <c r="J247" i="2"/>
  <c r="T247" i="2"/>
  <c r="L247" i="2"/>
  <c r="V247" i="2"/>
  <c r="F247" i="2"/>
  <c r="N247" i="2"/>
  <c r="X247" i="2"/>
  <c r="P247" i="2"/>
  <c r="J250" i="2"/>
  <c r="X250" i="2"/>
  <c r="T250" i="2"/>
  <c r="N238" i="2"/>
  <c r="X238" i="2"/>
  <c r="J238" i="2"/>
  <c r="T238" i="2"/>
  <c r="F238" i="2"/>
  <c r="L238" i="2"/>
  <c r="T241" i="2"/>
  <c r="V250" i="2"/>
  <c r="H247" i="2"/>
  <c r="N250" i="2"/>
  <c r="X235" i="2"/>
  <c r="H235" i="2"/>
  <c r="P235" i="2"/>
  <c r="J235" i="2"/>
  <c r="T235" i="2"/>
  <c r="H250" i="2"/>
  <c r="J21" i="2"/>
  <c r="T21" i="2"/>
  <c r="F21" i="2"/>
  <c r="X21" i="2"/>
  <c r="N21" i="2"/>
  <c r="H21" i="2"/>
  <c r="F150" i="2"/>
  <c r="N150" i="2"/>
  <c r="X150" i="2"/>
  <c r="Z150" i="2"/>
  <c r="H150" i="2"/>
  <c r="P150" i="2"/>
  <c r="J150" i="2"/>
  <c r="T150" i="2"/>
  <c r="L150" i="2"/>
  <c r="V150" i="2"/>
  <c r="N37" i="2"/>
  <c r="N94" i="2"/>
  <c r="N126" i="2"/>
  <c r="J134" i="2"/>
  <c r="X134" i="2"/>
  <c r="N134" i="2"/>
  <c r="T134" i="2"/>
  <c r="F134" i="2"/>
  <c r="V134" i="2"/>
  <c r="N142" i="2"/>
  <c r="H142" i="2"/>
  <c r="F198" i="2"/>
  <c r="N198" i="2"/>
  <c r="X198" i="2"/>
  <c r="Z214" i="2"/>
  <c r="L158" i="2"/>
  <c r="H214" i="2"/>
  <c r="V21" i="2"/>
  <c r="Z37" i="2"/>
  <c r="Z110" i="2"/>
  <c r="J45" i="2"/>
  <c r="T45" i="2"/>
  <c r="F45" i="2"/>
  <c r="N45" i="2"/>
  <c r="X45" i="2"/>
  <c r="H45" i="2"/>
  <c r="P45" i="2"/>
  <c r="L62" i="2"/>
  <c r="V62" i="2"/>
  <c r="F62" i="2"/>
  <c r="N62" i="2"/>
  <c r="X62" i="2"/>
  <c r="P94" i="2"/>
  <c r="H94" i="2"/>
  <c r="J94" i="2"/>
  <c r="X94" i="2"/>
  <c r="Z142" i="2"/>
  <c r="N190" i="2"/>
  <c r="F190" i="2"/>
  <c r="V174" i="2"/>
  <c r="Z158" i="2"/>
  <c r="L21" i="2"/>
  <c r="F86" i="2"/>
  <c r="N86" i="2"/>
  <c r="X86" i="2"/>
  <c r="H86" i="2"/>
  <c r="P86" i="2"/>
  <c r="J86" i="2"/>
  <c r="T86" i="2"/>
  <c r="L86" i="2"/>
  <c r="V86" i="2"/>
  <c r="H110" i="2"/>
  <c r="V190" i="2"/>
  <c r="X174" i="2"/>
  <c r="N174" i="2"/>
  <c r="T174" i="2"/>
  <c r="X126" i="2"/>
  <c r="J126" i="2"/>
  <c r="T126" i="2"/>
  <c r="L126" i="2"/>
  <c r="L174" i="2"/>
  <c r="X190" i="2"/>
  <c r="L190" i="2"/>
  <c r="H190" i="2"/>
  <c r="J142" i="2"/>
  <c r="P174" i="2"/>
  <c r="L142" i="2"/>
  <c r="H54" i="2"/>
  <c r="F54" i="2"/>
  <c r="N54" i="2"/>
  <c r="X54" i="2"/>
  <c r="P54" i="2"/>
  <c r="T54" i="2"/>
  <c r="J54" i="2"/>
  <c r="F37" i="2"/>
  <c r="J78" i="2"/>
  <c r="T78" i="2"/>
  <c r="N78" i="2"/>
  <c r="L78" i="2"/>
  <c r="X78" i="2"/>
  <c r="F102" i="2"/>
  <c r="N102" i="2"/>
  <c r="X102" i="2"/>
  <c r="J102" i="2"/>
  <c r="T102" i="2"/>
  <c r="L102" i="2"/>
  <c r="V102" i="2"/>
  <c r="P102" i="2"/>
  <c r="H102" i="2"/>
  <c r="F78" i="2"/>
  <c r="X214" i="2"/>
  <c r="L214" i="2"/>
  <c r="V214" i="2"/>
  <c r="T214" i="2"/>
  <c r="J70" i="2"/>
  <c r="T70" i="2"/>
  <c r="V70" i="2"/>
  <c r="L70" i="2"/>
  <c r="X70" i="2"/>
  <c r="N70" i="2"/>
  <c r="Z70" i="2"/>
  <c r="P70" i="2"/>
  <c r="H70" i="2"/>
  <c r="V54" i="2"/>
  <c r="Z54" i="2"/>
  <c r="Z78" i="2"/>
  <c r="F142" i="2"/>
  <c r="Z174" i="2"/>
  <c r="X158" i="2"/>
  <c r="H158" i="2"/>
  <c r="V158" i="2"/>
  <c r="P190" i="2"/>
  <c r="F174" i="2"/>
  <c r="T190" i="2"/>
  <c r="N214" i="2"/>
  <c r="X37" i="2"/>
  <c r="H37" i="2"/>
  <c r="P37" i="2"/>
  <c r="L37" i="2"/>
  <c r="V37" i="2"/>
  <c r="H78" i="2"/>
  <c r="L110" i="2"/>
  <c r="V110" i="2"/>
  <c r="N110" i="2"/>
  <c r="F110" i="2"/>
  <c r="X110" i="2"/>
  <c r="Z102" i="2"/>
  <c r="P214" i="2"/>
  <c r="F214" i="2"/>
  <c r="Y13" i="2"/>
  <c r="Y230" i="2" l="1"/>
  <c r="Y270" i="2" s="1"/>
  <c r="H15" i="2" l="1"/>
  <c r="F15" i="2"/>
  <c r="T15" i="2"/>
  <c r="P15" i="2"/>
  <c r="V15" i="2"/>
  <c r="N15" i="2"/>
  <c r="L15" i="2"/>
  <c r="X15" i="2"/>
  <c r="J15" i="2"/>
  <c r="E13" i="2"/>
  <c r="E9" i="2" s="1"/>
  <c r="G13" i="2"/>
  <c r="G9" i="2" s="1"/>
  <c r="I13" i="2"/>
  <c r="I9" i="2" s="1"/>
  <c r="I6" i="2" l="1"/>
  <c r="G6" i="2"/>
  <c r="S232" i="2"/>
  <c r="S269" i="2" s="1"/>
  <c r="S13" i="2"/>
  <c r="U13" i="2"/>
  <c r="O13" i="2"/>
  <c r="O9" i="2" s="1"/>
  <c r="M13" i="2"/>
  <c r="M9" i="2" s="1"/>
  <c r="K13" i="2"/>
  <c r="K9" i="2" s="1"/>
  <c r="U232" i="2"/>
  <c r="U269" i="2" s="1"/>
  <c r="O232" i="2"/>
  <c r="O269" i="2" s="1"/>
  <c r="E232" i="2"/>
  <c r="E269" i="2" s="1"/>
  <c r="D232" i="2"/>
  <c r="D269" i="2" s="1"/>
  <c r="F234" i="2"/>
  <c r="F233" i="2"/>
  <c r="O6" i="2" l="1"/>
  <c r="K6" i="2"/>
  <c r="M6" i="2"/>
  <c r="V17" i="2"/>
  <c r="V20" i="2"/>
  <c r="L19" i="2"/>
  <c r="P18" i="2"/>
  <c r="N16" i="2"/>
  <c r="G230" i="2"/>
  <c r="L17" i="2"/>
  <c r="S230" i="2"/>
  <c r="S270" i="2" s="1"/>
  <c r="K230" i="2"/>
  <c r="T20" i="2"/>
  <c r="N18" i="2"/>
  <c r="D230" i="2"/>
  <c r="D270" i="2" s="1"/>
  <c r="M230" i="2"/>
  <c r="O230" i="2"/>
  <c r="O270" i="2" s="1"/>
  <c r="I230" i="2"/>
  <c r="I270" i="2" s="1"/>
  <c r="U230" i="2"/>
  <c r="U270" i="2" s="1"/>
  <c r="N17" i="2"/>
  <c r="L20" i="2"/>
  <c r="T14" i="2"/>
  <c r="P17" i="2"/>
  <c r="V18" i="2"/>
  <c r="N20" i="2"/>
  <c r="T16" i="2"/>
  <c r="H18" i="2"/>
  <c r="H19" i="2"/>
  <c r="T17" i="2"/>
  <c r="J18" i="2"/>
  <c r="N19" i="2"/>
  <c r="T18" i="2"/>
  <c r="H14" i="2"/>
  <c r="L18" i="2"/>
  <c r="P19" i="2"/>
  <c r="T19" i="2"/>
  <c r="J14" i="2"/>
  <c r="V14" i="2"/>
  <c r="L14" i="2"/>
  <c r="F19" i="2"/>
  <c r="N14" i="2"/>
  <c r="J16" i="2"/>
  <c r="V16" i="2"/>
  <c r="J19" i="2"/>
  <c r="V19" i="2"/>
  <c r="F16" i="2"/>
  <c r="P16" i="2"/>
  <c r="F14" i="2"/>
  <c r="F18" i="2"/>
  <c r="P14" i="2"/>
  <c r="L16" i="2"/>
  <c r="H17" i="2"/>
  <c r="H20" i="2"/>
  <c r="F20" i="2"/>
  <c r="H16" i="2"/>
  <c r="P20" i="2"/>
  <c r="F17" i="2"/>
  <c r="J17" i="2"/>
  <c r="J20" i="2"/>
  <c r="W232" i="2"/>
  <c r="H6" i="2" l="1"/>
  <c r="G270" i="2"/>
  <c r="L9" i="2"/>
  <c r="K270" i="2"/>
  <c r="N9" i="2"/>
  <c r="M270" i="2"/>
  <c r="N6" i="2"/>
  <c r="L6" i="2"/>
  <c r="P8" i="2"/>
  <c r="P7" i="2"/>
  <c r="P10" i="2"/>
  <c r="J7" i="2"/>
  <c r="J8" i="2"/>
  <c r="J10" i="2"/>
  <c r="J9" i="2"/>
  <c r="H7" i="2"/>
  <c r="H8" i="2"/>
  <c r="H10" i="2"/>
  <c r="H9" i="2"/>
  <c r="P6" i="2"/>
  <c r="N8" i="2"/>
  <c r="N7" i="2"/>
  <c r="N10" i="2"/>
  <c r="J6" i="2"/>
  <c r="L8" i="2"/>
  <c r="L7" i="2"/>
  <c r="L10" i="2"/>
  <c r="P9" i="2"/>
  <c r="P232" i="2"/>
  <c r="W269" i="2"/>
  <c r="R232" i="2"/>
  <c r="V232" i="2"/>
  <c r="T232" i="2"/>
  <c r="J232" i="2"/>
  <c r="X232" i="2"/>
  <c r="N232" i="2"/>
  <c r="L232" i="2"/>
  <c r="H232" i="2"/>
  <c r="F232" i="2"/>
  <c r="R269" i="2" l="1"/>
  <c r="X269" i="2"/>
  <c r="X16" i="2"/>
  <c r="X17" i="2"/>
  <c r="X18" i="2"/>
  <c r="X19" i="2"/>
  <c r="X20" i="2"/>
  <c r="X14" i="2"/>
  <c r="W13" i="2" l="1"/>
  <c r="X13" i="2" l="1"/>
  <c r="R13" i="2"/>
  <c r="Z13" i="2"/>
  <c r="F13" i="2"/>
  <c r="T13" i="2"/>
  <c r="V13" i="2"/>
  <c r="P13" i="2"/>
  <c r="J13" i="2"/>
  <c r="H13" i="2"/>
  <c r="L13" i="2"/>
  <c r="N13" i="2"/>
  <c r="E6" i="2"/>
  <c r="E230" i="2"/>
  <c r="E270" i="2" s="1"/>
  <c r="W230" i="2"/>
  <c r="W270" i="2" s="1"/>
  <c r="X230" i="2" l="1"/>
  <c r="X270" i="2" s="1"/>
  <c r="R230" i="2"/>
  <c r="R270" i="2" s="1"/>
  <c r="T230" i="2"/>
  <c r="Z230" i="2"/>
  <c r="P230" i="2"/>
  <c r="V230" i="2"/>
  <c r="N230" i="2"/>
  <c r="F230" i="2"/>
  <c r="J230" i="2"/>
  <c r="L230" i="2"/>
  <c r="H230" i="2"/>
  <c r="F10" i="2"/>
  <c r="F7" i="2"/>
  <c r="F8" i="2"/>
  <c r="F9" i="2"/>
  <c r="F6" i="2"/>
  <c r="T269" i="2" l="1"/>
  <c r="T270" i="2" s="1"/>
  <c r="V269" i="2"/>
  <c r="V270" i="2" s="1"/>
  <c r="L269" i="2"/>
  <c r="L270" i="2" s="1"/>
  <c r="H269" i="2"/>
  <c r="H270" i="2" s="1"/>
  <c r="P269" i="2"/>
  <c r="P270" i="2" s="1"/>
  <c r="J269" i="2"/>
  <c r="J270" i="2" s="1"/>
  <c r="N269" i="2"/>
  <c r="N270" i="2" s="1"/>
  <c r="F269" i="2"/>
  <c r="F270" i="2" s="1"/>
  <c r="Z232" i="2" l="1"/>
  <c r="Z235" i="2"/>
  <c r="Z238" i="2"/>
  <c r="Z241" i="2"/>
  <c r="Z244" i="2"/>
  <c r="Z247" i="2"/>
  <c r="Z250" i="2"/>
  <c r="Z269" i="2"/>
  <c r="Z270" i="2" s="1"/>
  <c r="N28" i="4"/>
  <c r="N35" i="4"/>
  <c r="N20" i="4"/>
  <c r="N25" i="4"/>
  <c r="N43" i="4" l="1"/>
  <c r="N50" i="4" l="1"/>
  <c r="N73" i="4"/>
  <c r="N78" i="4" l="1"/>
  <c r="D11" i="4"/>
  <c r="D48" i="4" s="1"/>
  <c r="D79" i="4" s="1"/>
  <c r="E11" i="4" l="1"/>
  <c r="E48" i="4" l="1"/>
  <c r="E79" i="4" l="1"/>
  <c r="G11" i="4"/>
  <c r="G48" i="4" l="1"/>
  <c r="G79" i="4" l="1"/>
  <c r="O13" i="4"/>
  <c r="I11" i="4"/>
  <c r="I48" i="4" l="1"/>
  <c r="O15" i="4"/>
  <c r="O11" i="4" s="1"/>
  <c r="I79" i="4" l="1"/>
  <c r="O48" i="4"/>
  <c r="O79" i="4" l="1"/>
  <c r="N15" i="4"/>
  <c r="M15" i="4"/>
  <c r="F15" i="4" s="1"/>
  <c r="N13" i="4"/>
  <c r="M13" i="4"/>
  <c r="J13" i="4" s="1"/>
  <c r="L13" i="4" l="1"/>
  <c r="M11" i="4"/>
  <c r="J15" i="4"/>
  <c r="H15" i="4"/>
  <c r="P13" i="4"/>
  <c r="F13" i="4"/>
  <c r="P15" i="4"/>
  <c r="K11" i="4"/>
  <c r="L15" i="4"/>
  <c r="H13" i="4"/>
  <c r="L11" i="4" l="1"/>
  <c r="K48" i="4"/>
  <c r="H11" i="4"/>
  <c r="M48" i="4"/>
  <c r="N11" i="4"/>
  <c r="F11" i="4"/>
  <c r="P11" i="4"/>
  <c r="J11" i="4"/>
  <c r="L48" i="4" l="1"/>
  <c r="L79" i="4" s="1"/>
  <c r="K79" i="4"/>
  <c r="F48" i="4"/>
  <c r="F79" i="4" s="1"/>
  <c r="P48" i="4"/>
  <c r="P79" i="4" s="1"/>
  <c r="M79" i="4"/>
  <c r="N48" i="4"/>
  <c r="N79" i="4" s="1"/>
  <c r="J48" i="4"/>
  <c r="J79" i="4" s="1"/>
  <c r="H48" i="4"/>
  <c r="H79" i="4" s="1"/>
</calcChain>
</file>

<file path=xl/sharedStrings.xml><?xml version="1.0" encoding="utf-8"?>
<sst xmlns="http://schemas.openxmlformats.org/spreadsheetml/2006/main" count="721" uniqueCount="211">
  <si>
    <t>Date of Request:</t>
  </si>
  <si>
    <t>Contractual A</t>
  </si>
  <si>
    <t>Description</t>
  </si>
  <si>
    <t>TOTAL BY SERVICE CATEGORY</t>
  </si>
  <si>
    <t>difference:</t>
  </si>
  <si>
    <t>% Base</t>
  </si>
  <si>
    <t>% RFS</t>
  </si>
  <si>
    <t>% EC</t>
  </si>
  <si>
    <t>% MAI</t>
  </si>
  <si>
    <t>% NHAS</t>
  </si>
  <si>
    <t>Base</t>
  </si>
  <si>
    <t>Supplemental</t>
  </si>
  <si>
    <t>Rebate</t>
  </si>
  <si>
    <t>EC</t>
  </si>
  <si>
    <t>MAI</t>
  </si>
  <si>
    <t>NHAS</t>
  </si>
  <si>
    <t>% Supp</t>
  </si>
  <si>
    <t>Estimated RW Part B Program Income</t>
  </si>
  <si>
    <t>Annual Salary/ Agency Budget</t>
  </si>
  <si>
    <t>Total Funds</t>
  </si>
  <si>
    <t>% Total</t>
  </si>
  <si>
    <t>PERIOD OF PERFORMANCE (GY): April 1, 20____ - March 31, 20____</t>
  </si>
  <si>
    <t xml:space="preserve">Subrecipient Name: </t>
  </si>
  <si>
    <t>2.  Fringe</t>
  </si>
  <si>
    <t>Other Funds</t>
  </si>
  <si>
    <t>% Other</t>
  </si>
  <si>
    <t>1.   Outpatient Ambulatory Medical Care/Outpatient Ambulatory Health Services</t>
  </si>
  <si>
    <t>2.   Local AIDS Pharmaceutical Assistance (For approved sub-recipients only. Otherwise, use EFA for medications.)</t>
  </si>
  <si>
    <t>3.   Oral Health Care</t>
  </si>
  <si>
    <t>4.   Early Intervention Services (EIS)</t>
  </si>
  <si>
    <t>5.   Health Insurance Premium and Cost Sharing Assistance</t>
  </si>
  <si>
    <t>6.   Home Health Care</t>
  </si>
  <si>
    <t>7.   Medical Nutrition Therapy</t>
  </si>
  <si>
    <t>8.   Hospice Services</t>
  </si>
  <si>
    <t>9.   Home and Community-Based Health Services</t>
  </si>
  <si>
    <t>10. Mental Health Services</t>
  </si>
  <si>
    <t>11. Substance Abuse Outpatient Care</t>
  </si>
  <si>
    <t>12. Medical Case Management (Inc. Treatment Adherence Services)</t>
  </si>
  <si>
    <t>13. Non-Medical Case Management Services</t>
  </si>
  <si>
    <t>14. Emergency Financial Assistance (EFA)</t>
  </si>
  <si>
    <t>15. Food Bank / Home Delivered Meals</t>
  </si>
  <si>
    <t>16. Health Education / Risk Reduction</t>
  </si>
  <si>
    <t>17. Housing</t>
  </si>
  <si>
    <t>18. Linguistic Services</t>
  </si>
  <si>
    <t>19. Medical Transportation Services</t>
  </si>
  <si>
    <t>20. Other Professional Services (Inc. Legal Services and Permanency Planning)</t>
  </si>
  <si>
    <t>21. Outreach Services</t>
  </si>
  <si>
    <t>22. Psychosocial Support Services</t>
  </si>
  <si>
    <t>23. Referral for Health Care and Support Services</t>
  </si>
  <si>
    <t>24. Rehabilitation Services</t>
  </si>
  <si>
    <t>25. Substance Abuse Services (Residential)</t>
  </si>
  <si>
    <t xml:space="preserve">7.  Other (specify): </t>
  </si>
  <si>
    <t>Staff A Name</t>
  </si>
  <si>
    <t>Staff B Name</t>
  </si>
  <si>
    <t>Item A</t>
  </si>
  <si>
    <t>Item B</t>
  </si>
  <si>
    <t>Budget</t>
  </si>
  <si>
    <t>Core</t>
  </si>
  <si>
    <t>Supportive</t>
  </si>
  <si>
    <t>Funds</t>
  </si>
  <si>
    <t>% PI</t>
  </si>
  <si>
    <t>BUDGET NARRATIVE and COST ALLOCATION (ALL SOURCES of FUNDING)</t>
  </si>
  <si>
    <t>PROJECTED EXPENDITURES BY SERVICE CATEGORY (with Item Description)</t>
  </si>
  <si>
    <t>PROJECTED EXPENDITURES BY OPERATING CATEGORY (with Item Description)</t>
  </si>
  <si>
    <t>26. Administration (10% cap)</t>
  </si>
  <si>
    <t>27. Clinical Quality Management (CQM) (5% cap)</t>
  </si>
  <si>
    <t>Total DHEC RW Funds</t>
  </si>
  <si>
    <t>% Total DHEC RW Funds</t>
  </si>
  <si>
    <t>Travel Item A</t>
  </si>
  <si>
    <t>Supply Item A</t>
  </si>
  <si>
    <t>Equipment Item A</t>
  </si>
  <si>
    <t>Other (specify) Item A</t>
  </si>
  <si>
    <r>
      <t xml:space="preserve">TOTAL BY OPERATING CATEGORY*** </t>
    </r>
    <r>
      <rPr>
        <b/>
        <i/>
        <sz val="11"/>
        <rFont val="Arial"/>
        <family val="2"/>
      </rPr>
      <t>(Must match Total by Service)</t>
    </r>
  </si>
  <si>
    <t>ADAP-IAP</t>
  </si>
  <si>
    <t>10% Admin Cap</t>
  </si>
  <si>
    <t>5% Quality Cap</t>
  </si>
  <si>
    <t>Supplemental
April 1 - September 29</t>
  </si>
  <si>
    <t>RYAN WHITE PART B HIV/AIDS PROGRAM FEDERAL &amp; REBATE SUBAWARDS</t>
  </si>
  <si>
    <t>% ADAP-IAP</t>
  </si>
  <si>
    <t>Premium, Deductible, Copayments &amp; Coinsurance</t>
  </si>
  <si>
    <t>Fringe Benefits &amp; % of Salary ----&gt; Fringe</t>
  </si>
  <si>
    <t>Fringe Benefits &amp; % of Salary</t>
  </si>
  <si>
    <t>Personnel:</t>
  </si>
  <si>
    <t>Fringe:</t>
  </si>
  <si>
    <t>Supplies:</t>
  </si>
  <si>
    <t>Equipment:</t>
  </si>
  <si>
    <t>Travel:</t>
  </si>
  <si>
    <t>Contractual:</t>
  </si>
  <si>
    <t>Other:</t>
  </si>
  <si>
    <t>Administration:</t>
  </si>
  <si>
    <t>Funding Requirements - Source of Funds and Budget Caps:</t>
  </si>
  <si>
    <t>Line-Items to Itemize Services and Operations:</t>
  </si>
  <si>
    <t>2. The template includes two sections: Expenditures by RW Service Category (top) and Expenditures by Operating Category (bottom). For each funding source:</t>
  </si>
  <si>
    <t>Submission Guidelines:</t>
  </si>
  <si>
    <t>Template Guidelines:</t>
  </si>
  <si>
    <t>Supp</t>
  </si>
  <si>
    <r>
      <t xml:space="preserve">1.  Personnel </t>
    </r>
    <r>
      <rPr>
        <b/>
        <i/>
        <sz val="11"/>
        <rFont val="Calibri"/>
        <family val="2"/>
        <scheme val="minor"/>
      </rPr>
      <t>(Salaries, Wages, Taxes)</t>
    </r>
  </si>
  <si>
    <r>
      <t xml:space="preserve">TOTAL BY OPERATING CATEGORY*** </t>
    </r>
    <r>
      <rPr>
        <b/>
        <i/>
        <sz val="11"/>
        <rFont val="Calibri"/>
        <family val="2"/>
        <scheme val="minor"/>
      </rPr>
      <t>(Must match Total by Service)</t>
    </r>
  </si>
  <si>
    <r>
      <t xml:space="preserve">8.  Administration* </t>
    </r>
    <r>
      <rPr>
        <b/>
        <i/>
        <sz val="11"/>
        <rFont val="Calibri"/>
        <family val="2"/>
        <scheme val="minor"/>
      </rPr>
      <t>(Must match Service Admin)</t>
    </r>
    <r>
      <rPr>
        <b/>
        <sz val="11"/>
        <rFont val="Calibri"/>
        <family val="2"/>
        <scheme val="minor"/>
      </rPr>
      <t xml:space="preserve"> (10% cap)</t>
    </r>
  </si>
  <si>
    <t xml:space="preserve">Position Title, Description. Salaried $50,000. 75% FTE. </t>
  </si>
  <si>
    <t>Fringe Benefits &amp; 20% of Salary</t>
  </si>
  <si>
    <t>2. All Operations are defined below. Please see the Example tab for further clarification.</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</si>
  <si>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</si>
  <si>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</si>
  <si>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</si>
  <si>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t>2. Include unit and unit price of gift cards/vouchers purchased. This request and approval of the budget will satisfy the prior approval needed for vouchers to be used as services. Gift cards/Vouchers for other purposes, may require further information, as detailed in the "Federal Grant Compliance Requirements for Subrecipients: Invoice Approval Requirements for DHEC Subrecipients".</t>
  </si>
  <si>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</si>
  <si>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1. Include contractor name and services provided.</t>
  </si>
  <si>
    <t>1. Include (and list with detail) all remaining expenses that do no fall under the Operational Categories: Personnel, Fringe, Travel, Supplies, Equipment, Contractual, CQM and Admin.</t>
  </si>
  <si>
    <r>
      <t>a. Administrative costs on each budget are limited to ten (</t>
    </r>
    <r>
      <rPr>
        <b/>
        <sz val="11"/>
        <color rgb="FF000000"/>
        <rFont val="Calibri"/>
        <family val="2"/>
        <scheme val="minor"/>
      </rPr>
      <t>10%</t>
    </r>
    <r>
      <rPr>
        <sz val="11"/>
        <color rgb="FF000000"/>
        <rFont val="Calibri"/>
        <family val="2"/>
        <scheme val="minor"/>
      </rPr>
      <t>) percent, including indirect costs.</t>
    </r>
  </si>
  <si>
    <r>
      <t>b. Clinical Quality Management costs on each budget are limited to five (</t>
    </r>
    <r>
      <rPr>
        <b/>
        <sz val="11"/>
        <color theme="1"/>
        <rFont val="Calibri"/>
        <family val="2"/>
        <scheme val="minor"/>
      </rPr>
      <t>5%</t>
    </r>
    <r>
      <rPr>
        <sz val="11"/>
        <color theme="1"/>
        <rFont val="Calibri"/>
        <family val="2"/>
        <scheme val="minor"/>
      </rPr>
      <t>) percent.</t>
    </r>
  </si>
  <si>
    <t>1. Administrative costs must be itemized on the budget narrative.</t>
  </si>
  <si>
    <t>a. Usual and recognized overhead activities, including established indirect rates for agencies.</t>
  </si>
  <si>
    <t>b. Management oversight of the subrecipient Ryan White Part B Program.</t>
  </si>
  <si>
    <t>c. Other types of program support such as quality assurance, quality control, and related activities (exclusive of RW HIV Program Clinical Quality Management).</t>
  </si>
  <si>
    <t>1. CQM costs must be itemized on the budget narrative</t>
  </si>
  <si>
    <t>Clinical Quality Management:</t>
  </si>
  <si>
    <r>
      <t>2. Administrative costs on each budget are limited to ten (</t>
    </r>
    <r>
      <rPr>
        <b/>
        <sz val="11"/>
        <color rgb="FF000000"/>
        <rFont val="Calibri"/>
        <family val="2"/>
        <scheme val="minor"/>
      </rPr>
      <t>10%</t>
    </r>
    <r>
      <rPr>
        <sz val="11"/>
        <color rgb="FF000000"/>
        <rFont val="Calibri"/>
        <family val="2"/>
        <scheme val="minor"/>
      </rPr>
      <t>) percent, including indirect costs. DHEC must have an organizations federally approved Indirect Cost Rate on file in order to reimburse for indirect costs. Administrative costs are costs associated with the administration of the RW Part B program. Staff activities that are administrative in nature should be allocated to administrative costs. Subrecipient administrative activities include:</t>
    </r>
  </si>
  <si>
    <r>
      <t>2. CQM costs on each budget are limited to five (</t>
    </r>
    <r>
      <rPr>
        <b/>
        <sz val="11"/>
        <color rgb="FF000000"/>
        <rFont val="Calibri"/>
        <family val="2"/>
        <scheme val="minor"/>
      </rPr>
      <t>5%</t>
    </r>
    <r>
      <rPr>
        <sz val="11"/>
        <color rgb="FF000000"/>
        <rFont val="Calibri"/>
        <family val="2"/>
        <scheme val="minor"/>
      </rPr>
      <t>) percent. CQM costs are those required to maintain a CQM program to assess the extent to which services are consistent with the current HHS guidelines for treatment of HIV and to develop strategies to improve access to and quality of services.</t>
    </r>
  </si>
  <si>
    <t>Employee A</t>
  </si>
  <si>
    <t>Employee B</t>
  </si>
  <si>
    <t>Employee C</t>
  </si>
  <si>
    <t>Employee D</t>
  </si>
  <si>
    <t>Position Title, Description. Salaried $40,000. 50% FTE.</t>
  </si>
  <si>
    <t xml:space="preserve">Position Title, Description. Salaried $37,500. 20% FTE. </t>
  </si>
  <si>
    <t>Fringe Benefits &amp; 10% of Salary</t>
  </si>
  <si>
    <t>Staff Development</t>
  </si>
  <si>
    <t>Fringe Benefits &amp; 15% of Salary</t>
  </si>
  <si>
    <t>Office Supplies</t>
  </si>
  <si>
    <r>
      <t xml:space="preserve">3.  Travel </t>
    </r>
    <r>
      <rPr>
        <b/>
        <i/>
        <sz val="11"/>
        <rFont val="Calibri"/>
        <family val="2"/>
        <scheme val="minor"/>
      </rPr>
      <t>(Staff travel only. Include all Travel-related costs - Meal, Lodging, Mileage, Registration, etc.)</t>
    </r>
  </si>
  <si>
    <t>Food Cards</t>
  </si>
  <si>
    <t>20 cards @ unit price $25 each</t>
  </si>
  <si>
    <t>Food Pantry</t>
  </si>
  <si>
    <r>
      <rPr>
        <b/>
        <sz val="11"/>
        <color rgb="FF000000"/>
        <rFont val="Calibri"/>
        <family val="2"/>
        <scheme val="minor"/>
      </rPr>
      <t>Employee A</t>
    </r>
    <r>
      <rPr>
        <sz val="11"/>
        <color rgb="FF000000"/>
        <rFont val="Calibri"/>
        <family val="2"/>
        <scheme val="minor"/>
      </rPr>
      <t xml:space="preserve"> earns $50,000 in annual salary. He is 75% salaried FTE for DHEC RWB funds and 25% for all other funds. He receives Fringe Benefits at 20% of his salary. He is responsible for OAMC (25%), MCM (50%), Outreach (20%) and Admin (5%) services across all available funds. As for DHEC RWB funds, his services are funded across Base (30%), Supplemental (30%) and RFS (40%) funding sources.</t>
    </r>
  </si>
  <si>
    <r>
      <rPr>
        <b/>
        <sz val="11"/>
        <color rgb="FF000000"/>
        <rFont val="Calibri"/>
        <family val="2"/>
        <scheme val="minor"/>
      </rPr>
      <t>Employee B</t>
    </r>
    <r>
      <rPr>
        <sz val="11"/>
        <color rgb="FF000000"/>
        <rFont val="Calibri"/>
        <family val="2"/>
        <scheme val="minor"/>
      </rPr>
      <t xml:space="preserve"> earns $40,000 in annual salary. He is 50% salaried FTE for DHEC RWB funds and 50% for all other funds. He receives Fringe Benefits at 20% of his salary. He is responsible for OAMC (100%) across all available funds. As for DHEC RWB funds, his services are funded across Base (40%), Supplemental (40%) and RFS (20%) funding sources.</t>
    </r>
  </si>
  <si>
    <r>
      <rPr>
        <b/>
        <sz val="11"/>
        <color rgb="FF000000"/>
        <rFont val="Calibri"/>
        <family val="2"/>
        <scheme val="minor"/>
      </rPr>
      <t>Employee D</t>
    </r>
    <r>
      <rPr>
        <sz val="11"/>
        <color rgb="FF000000"/>
        <rFont val="Calibri"/>
        <family val="2"/>
        <scheme val="minor"/>
      </rPr>
      <t xml:space="preserve"> earns $37,500 in annual salary. He is 20% salaried FTE for DHEC RWB funds and 80% for all other funds. He receives Fringe Benefits at 15% of his salary. He is responsible for Admin (100%) across all available funds. As for DHEC RWB funds, his services are funded across Base (30%), Supplemental (30%) and RFS (40%) funding sources.</t>
    </r>
  </si>
  <si>
    <t>Patient Transportation using staff's personal vehicle</t>
  </si>
  <si>
    <r>
      <rPr>
        <b/>
        <sz val="11"/>
        <color rgb="FF000000"/>
        <rFont val="Calibri"/>
        <family val="2"/>
        <scheme val="minor"/>
      </rPr>
      <t>Travel:</t>
    </r>
    <r>
      <rPr>
        <sz val="11"/>
        <color rgb="FF000000"/>
        <rFont val="Calibri"/>
        <family val="2"/>
        <scheme val="minor"/>
      </rPr>
      <t xml:space="preserve"> Staff Development and Training $500 for each funding source for MCM (50%) and Outreach (50%). Employee C volunteers for patient transportation using personal vehicle - budget $300 for mileage for MT all funding sources.</t>
    </r>
  </si>
  <si>
    <r>
      <rPr>
        <b/>
        <sz val="11"/>
        <color rgb="FF000000"/>
        <rFont val="Calibri"/>
        <family val="2"/>
        <scheme val="minor"/>
      </rPr>
      <t>Other:</t>
    </r>
    <r>
      <rPr>
        <sz val="11"/>
        <color rgb="FF000000"/>
        <rFont val="Calibri"/>
        <family val="2"/>
        <scheme val="minor"/>
      </rPr>
      <t xml:space="preserve"> Vehicle maintenance $2,000 MT Base, Equipment maintenance $500 OAMC Base, Food pantry $500 FB Base.</t>
    </r>
  </si>
  <si>
    <t>Gas cards/Bus/Taxi vouchers</t>
  </si>
  <si>
    <t>80 cards @ unit price $25 each</t>
  </si>
  <si>
    <t>Telecommunications/ phones</t>
  </si>
  <si>
    <t>Phone Cards</t>
  </si>
  <si>
    <t>$62.5/month for 2 staff</t>
  </si>
  <si>
    <t>MRI Machine</t>
  </si>
  <si>
    <t>Purpose &amp; Description</t>
  </si>
  <si>
    <t>Insurance, Repair &amp; Maintenance</t>
  </si>
  <si>
    <t>Equipment Maintenance</t>
  </si>
  <si>
    <r>
      <t xml:space="preserve">4.  Supplies </t>
    </r>
    <r>
      <rPr>
        <b/>
        <i/>
        <sz val="11"/>
        <rFont val="Calibri"/>
        <family val="2"/>
        <scheme val="minor"/>
      </rPr>
      <t>(Example: Office/ Medical/ Program supplies, food/ gas cards, phones, postage, etc.)</t>
    </r>
  </si>
  <si>
    <r>
      <t xml:space="preserve">5.  Equipment </t>
    </r>
    <r>
      <rPr>
        <b/>
        <i/>
        <sz val="11"/>
        <rFont val="Calibri"/>
        <family val="2"/>
        <scheme val="minor"/>
      </rPr>
      <t>(Single items over $5,000. Otherwise, include in Supplies.)</t>
    </r>
  </si>
  <si>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</si>
  <si>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</si>
  <si>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c. </t>
    </r>
    <r>
      <rPr>
        <b/>
        <sz val="11"/>
        <color theme="1"/>
        <rFont val="Calibri"/>
        <family val="2"/>
        <scheme val="minor"/>
      </rPr>
      <t>Minimum</t>
    </r>
    <r>
      <rPr>
        <sz val="11"/>
        <color theme="1"/>
        <rFont val="Calibri"/>
        <family val="2"/>
        <scheme val="minor"/>
      </rPr>
      <t xml:space="preserve"> of seventy-five (</t>
    </r>
    <r>
      <rPr>
        <b/>
        <sz val="11"/>
        <color theme="1"/>
        <rFont val="Calibri"/>
        <family val="2"/>
        <scheme val="minor"/>
      </rPr>
      <t>75%</t>
    </r>
    <r>
      <rPr>
        <sz val="11"/>
        <color theme="1"/>
        <rFont val="Calibri"/>
        <family val="2"/>
        <scheme val="minor"/>
      </rPr>
      <t>) percent of each budget (except MAI and NHAS) must be spent on core services.</t>
    </r>
  </si>
  <si>
    <r>
      <t xml:space="preserve">d. </t>
    </r>
    <r>
      <rPr>
        <b/>
        <sz val="11"/>
        <color theme="1"/>
        <rFont val="Calibri"/>
        <family val="2"/>
        <scheme val="minor"/>
      </rPr>
      <t>Maximum</t>
    </r>
    <r>
      <rPr>
        <sz val="11"/>
        <color theme="1"/>
        <rFont val="Calibri"/>
        <family val="2"/>
        <scheme val="minor"/>
      </rPr>
      <t xml:space="preserve"> of twenty-five (</t>
    </r>
    <r>
      <rPr>
        <b/>
        <sz val="11"/>
        <color theme="1"/>
        <rFont val="Calibri"/>
        <family val="2"/>
        <scheme val="minor"/>
      </rPr>
      <t>25%</t>
    </r>
    <r>
      <rPr>
        <sz val="11"/>
        <color theme="1"/>
        <rFont val="Calibri"/>
        <family val="2"/>
        <scheme val="minor"/>
      </rPr>
      <t>) percent of each budget (except MAI and NHAS) must be spent on supportive services.</t>
    </r>
  </si>
  <si>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</si>
  <si>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</si>
  <si>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c. The Services CQM cost </t>
    </r>
    <r>
      <rPr>
        <b/>
        <sz val="11"/>
        <color rgb="FFFF0000"/>
        <rFont val="Calibri"/>
        <family val="2"/>
        <scheme val="minor"/>
      </rPr>
      <t>MUST</t>
    </r>
    <r>
      <rPr>
        <sz val="11"/>
        <color rgb="FF000000"/>
        <rFont val="Calibri"/>
        <family val="2"/>
        <scheme val="minor"/>
      </rPr>
      <t xml:space="preserve"> reconcile with the Operations CQM cost.</t>
    </r>
  </si>
  <si>
    <t>4. Where a position or line item is not 100% supported by DHEC RW Part B/NHAS funds, the remaining funding for the position or line item should be indicated on the Budget Narrative and Cost Allocation Plan, as either “Other Funds”, or “Program Income”.</t>
  </si>
  <si>
    <t>1. All Service line-items are itemized by Operations: Personnel, Fringe, Travel, Supplies, Equipment, Contractual and Other. The Operational line-items are simply an aggregate of the specified operations for the budgeted services from the Service Categories.</t>
  </si>
  <si>
    <r>
      <t xml:space="preserve">6.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</si>
  <si>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</si>
  <si>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</si>
  <si>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Travel Item B</t>
  </si>
  <si>
    <t>Supply Item B</t>
  </si>
  <si>
    <t>Equipment Item B</t>
  </si>
  <si>
    <t>Contractual Item A</t>
  </si>
  <si>
    <t>Contractual Item B</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</si>
  <si>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</si>
  <si>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</si>
  <si>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</si>
  <si>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</si>
  <si>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</si>
  <si>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</si>
  <si>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</si>
  <si>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r>
      <t xml:space="preserve">8.   Administration* </t>
    </r>
    <r>
      <rPr>
        <b/>
        <i/>
        <sz val="11"/>
        <rFont val="Arial"/>
        <family val="2"/>
      </rPr>
      <t>(Must match Service Admin)</t>
    </r>
    <r>
      <rPr>
        <b/>
        <sz val="11"/>
        <rFont val="Arial"/>
        <family val="2"/>
      </rPr>
      <t xml:space="preserve"> (10% cap)</t>
    </r>
  </si>
  <si>
    <r>
      <t xml:space="preserve">9.   Clinical Quality Management (CQM)** </t>
    </r>
    <r>
      <rPr>
        <b/>
        <i/>
        <sz val="11"/>
        <rFont val="Arial"/>
        <family val="2"/>
      </rPr>
      <t>(Must match Service CQM)</t>
    </r>
    <r>
      <rPr>
        <b/>
        <sz val="11"/>
        <rFont val="Arial"/>
        <family val="2"/>
      </rPr>
      <t xml:space="preserve"> (5% cap)</t>
    </r>
  </si>
  <si>
    <r>
      <t xml:space="preserve">3. Total Funds </t>
    </r>
    <r>
      <rPr>
        <b/>
        <sz val="11"/>
        <color rgb="FFFF0000"/>
        <rFont val="Calibri"/>
        <family val="2"/>
        <scheme val="minor"/>
      </rPr>
      <t>MUST</t>
    </r>
    <r>
      <rPr>
        <sz val="11"/>
        <color rgb="FF000000"/>
        <rFont val="Calibri"/>
        <family val="2"/>
        <scheme val="minor"/>
      </rPr>
      <t xml:space="preserve"> add up to all DHEC RW Part B/NHAS/ADAP funds, Other funds (including other RW Parts - if applicable) and estimated Program Income, as applicable. It must be </t>
    </r>
    <r>
      <rPr>
        <b/>
        <sz val="11"/>
        <color rgb="FF000000"/>
        <rFont val="Calibri"/>
        <family val="2"/>
        <scheme val="minor"/>
      </rPr>
      <t>100%</t>
    </r>
    <r>
      <rPr>
        <sz val="11"/>
        <color rgb="FF000000"/>
        <rFont val="Calibri"/>
        <family val="2"/>
        <scheme val="minor"/>
      </rPr>
      <t xml:space="preserve"> of the Projected Budget for the offered Services and Operations.</t>
    </r>
  </si>
  <si>
    <r>
      <t xml:space="preserve">4. Total DHEC Funds </t>
    </r>
    <r>
      <rPr>
        <b/>
        <sz val="11"/>
        <color rgb="FFFF0000"/>
        <rFont val="Calibri"/>
        <family val="2"/>
        <scheme val="minor"/>
      </rPr>
      <t>MUST</t>
    </r>
    <r>
      <rPr>
        <sz val="11"/>
        <color rgb="FF000000"/>
        <rFont val="Calibri"/>
        <family val="2"/>
        <scheme val="minor"/>
      </rPr>
      <t xml:space="preserve"> add up to all DHEC RW Part B, ADAP and/or NHAS funds, as applicable. It must be a </t>
    </r>
    <r>
      <rPr>
        <b/>
        <sz val="11"/>
        <color rgb="FF000000"/>
        <rFont val="Calibri"/>
        <family val="2"/>
        <scheme val="minor"/>
      </rPr>
      <t>maximum of 100%</t>
    </r>
    <r>
      <rPr>
        <sz val="11"/>
        <color rgb="FF000000"/>
        <rFont val="Calibri"/>
        <family val="2"/>
        <scheme val="minor"/>
      </rPr>
      <t xml:space="preserve"> of the Projected Budget for the offered Services and Operations.</t>
    </r>
  </si>
  <si>
    <r>
      <rPr>
        <b/>
        <sz val="11"/>
        <color rgb="FF000000"/>
        <rFont val="Calibri"/>
        <family val="2"/>
        <scheme val="minor"/>
      </rPr>
      <t>Employee C</t>
    </r>
    <r>
      <rPr>
        <sz val="11"/>
        <color rgb="FF000000"/>
        <rFont val="Calibri"/>
        <family val="2"/>
        <scheme val="minor"/>
      </rPr>
      <t xml:space="preserve"> earns $37,500 in annual hourly wages. He is 100% salaried FTE for DHEC RWB funds. He receives Fringe Benefits at 10% of his salary. He is responsible for Outreach (95%) and Medical Transportation (5%) across all available funds. As for DHEC RWB funds, his services are funded across Base (30%), Supplemental (30%) and RFS (40%) funding sources.</t>
    </r>
  </si>
  <si>
    <t xml:space="preserve">Position Title, Description. Salaried $37,500. 100% FTE. </t>
  </si>
  <si>
    <t>Supplies</t>
  </si>
  <si>
    <t>Food Cards: 20 cards @ unit price $25 each</t>
  </si>
  <si>
    <t>Other</t>
  </si>
  <si>
    <t>Travel</t>
  </si>
  <si>
    <t>Gas cards/Bus/Taxi vouchers: 80 cards @ unit price $25 each</t>
  </si>
  <si>
    <t>Equipment</t>
  </si>
  <si>
    <t>Phone Cards @ $62.5/month for 2 staff</t>
  </si>
  <si>
    <t>Vehicle Insurance, Repair &amp; Maintenance</t>
  </si>
  <si>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Financial Submissions</t>
    </r>
    <r>
      <rPr>
        <sz val="11"/>
        <color rgb="FF000000"/>
        <rFont val="Calibri"/>
        <family val="2"/>
        <scheme val="minor"/>
      </rPr>
      <t>.</t>
    </r>
  </si>
  <si>
    <t>1. Subrecipients are expected to itemize their projected budget for all offered services and operations for each funding source. However, a Subrecipient may not use or offer all Ryan White Service Categories. In such instances, where a certain service is not being offered, the Subrecipient may hide those unused rows.</t>
  </si>
  <si>
    <r>
      <t xml:space="preserve">5.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</si>
  <si>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t>Budget by Services</t>
  </si>
  <si>
    <r>
      <t xml:space="preserve">1. Staff travel </t>
    </r>
    <r>
      <rPr>
        <b/>
        <sz val="11"/>
        <color rgb="FFFF0000"/>
        <rFont val="Calibri"/>
        <family val="2"/>
        <scheme val="minor"/>
      </rPr>
      <t>ONLY</t>
    </r>
    <r>
      <rPr>
        <sz val="11"/>
        <color theme="1"/>
        <rFont val="Calibri"/>
        <family val="2"/>
        <scheme val="minor"/>
      </rPr>
      <t>. This includes Staff Development/Training costs including all Travel-related costs such as Meal, Lodging, Mileage, Registration, etc. See contract attachment "Overview of State of SC/DHEC Travel Reimbursement Policies for Vendors &amp; Subrecipients" for more details.</t>
    </r>
  </si>
  <si>
    <t>b. If hiring a staff to operate agency vehicle for Medical Transportation services, then classify payroll as Personnel &amp; Fringe, or Contractual as applicable.</t>
  </si>
  <si>
    <r>
      <t xml:space="preserve">1. Includes all supplies with per-unit cost </t>
    </r>
    <r>
      <rPr>
        <b/>
        <sz val="11"/>
        <color rgb="FF000000"/>
        <rFont val="Calibri"/>
        <family val="2"/>
        <scheme val="minor"/>
      </rPr>
      <t>below $5,000</t>
    </r>
    <r>
      <rPr>
        <sz val="11"/>
        <color rgb="FF000000"/>
        <rFont val="Calibri"/>
        <family val="2"/>
        <scheme val="minor"/>
      </rPr>
      <t>. Examples include Office/ Medical/ Program supplies, phones/computers/other electronics, postage, vouchers such as food/ gas cards, etc.</t>
    </r>
  </si>
  <si>
    <r>
      <t>Equipment:</t>
    </r>
    <r>
      <rPr>
        <sz val="11"/>
        <color theme="1"/>
        <rFont val="Calibri"/>
        <family val="2"/>
        <scheme val="minor"/>
      </rPr>
      <t xml:space="preserve"> $5,500 for MRI scanner for OAMC Base.</t>
    </r>
  </si>
  <si>
    <t>Estimated RW Part B Program Income (Reportable)</t>
  </si>
  <si>
    <t>After Administrative (10%) and CQM (5%) cost deductions:</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</si>
  <si>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</si>
  <si>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r>
      <t xml:space="preserve">2. The following RW Part B eligible services </t>
    </r>
    <r>
      <rPr>
        <b/>
        <sz val="11"/>
        <color rgb="FFFF0000"/>
        <rFont val="Calibri"/>
        <family val="2"/>
        <scheme val="minor"/>
      </rPr>
      <t>MUST</t>
    </r>
    <r>
      <rPr>
        <sz val="11"/>
        <color theme="1"/>
        <rFont val="Calibri"/>
        <family val="2"/>
        <scheme val="minor"/>
      </rPr>
      <t xml:space="preserve"> be provided or paid for: </t>
    </r>
    <r>
      <rPr>
        <b/>
        <sz val="11"/>
        <color theme="1"/>
        <rFont val="Calibri"/>
        <family val="2"/>
        <scheme val="minor"/>
      </rPr>
      <t>(1)</t>
    </r>
    <r>
      <rPr>
        <sz val="11"/>
        <color theme="1"/>
        <rFont val="Calibri"/>
        <family val="2"/>
        <scheme val="minor"/>
      </rPr>
      <t xml:space="preserve"> Outpatient Ambulatory Medical Care, </t>
    </r>
    <r>
      <rPr>
        <b/>
        <sz val="11"/>
        <color theme="1"/>
        <rFont val="Calibri"/>
        <family val="2"/>
        <scheme val="minor"/>
      </rPr>
      <t>(2)</t>
    </r>
    <r>
      <rPr>
        <sz val="11"/>
        <color theme="1"/>
        <rFont val="Calibri"/>
        <family val="2"/>
        <scheme val="minor"/>
      </rPr>
      <t xml:space="preserve"> Oral Health, </t>
    </r>
    <r>
      <rPr>
        <b/>
        <sz val="11"/>
        <color theme="1"/>
        <rFont val="Calibri"/>
        <family val="2"/>
        <scheme val="minor"/>
      </rPr>
      <t>(3)</t>
    </r>
    <r>
      <rPr>
        <sz val="11"/>
        <color theme="1"/>
        <rFont val="Calibri"/>
        <family val="2"/>
        <scheme val="minor"/>
      </rPr>
      <t xml:space="preserve"> Mental Health Services, </t>
    </r>
    <r>
      <rPr>
        <b/>
        <sz val="11"/>
        <color theme="1"/>
        <rFont val="Calibri"/>
        <family val="2"/>
        <scheme val="minor"/>
      </rPr>
      <t>(4)</t>
    </r>
    <r>
      <rPr>
        <sz val="11"/>
        <color theme="1"/>
        <rFont val="Calibri"/>
        <family val="2"/>
        <scheme val="minor"/>
      </rPr>
      <t xml:space="preserve"> Substance Abuse Outpatient Care, </t>
    </r>
    <r>
      <rPr>
        <b/>
        <sz val="11"/>
        <color theme="1"/>
        <rFont val="Calibri"/>
        <family val="2"/>
        <scheme val="minor"/>
      </rPr>
      <t>(5)</t>
    </r>
    <r>
      <rPr>
        <sz val="11"/>
        <color theme="1"/>
        <rFont val="Calibri"/>
        <family val="2"/>
        <scheme val="minor"/>
      </rPr>
      <t xml:space="preserve"> Medical Case Management, and </t>
    </r>
    <r>
      <rPr>
        <b/>
        <sz val="11"/>
        <color theme="1"/>
        <rFont val="Calibri"/>
        <family val="2"/>
        <scheme val="minor"/>
      </rPr>
      <t>(6)</t>
    </r>
    <r>
      <rPr>
        <sz val="11"/>
        <color theme="1"/>
        <rFont val="Calibri"/>
        <family val="2"/>
        <scheme val="minor"/>
      </rPr>
      <t xml:space="preserve"> Medical Transportation Services. Funding must be allocated for these required services under at least one of the funding sources. If a Subrecipient does not budget for any of these services under RW Part B/NHAS funds, then they must show proof of offering these services under “Other Funds” and/or “Program Income”.</t>
    </r>
  </si>
  <si>
    <t>3.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</si>
  <si>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t>1. Include all staff names, position title, classification (e.g. Salaried, hourly wages, temporary, etc.) and percent FTE for all staff funded with DHEC RWB Program funds.</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</si>
  <si>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</si>
  <si>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</si>
  <si>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</si>
  <si>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 Patient Transportation using staff's vehicle</t>
  </si>
  <si>
    <t>Mileage Reimbursement</t>
  </si>
  <si>
    <t>Vehicle Maintenance</t>
  </si>
  <si>
    <r>
      <rPr>
        <b/>
        <sz val="11"/>
        <color rgb="FF000000"/>
        <rFont val="Calibri"/>
        <family val="2"/>
        <scheme val="minor"/>
      </rPr>
      <t>Supplies:</t>
    </r>
    <r>
      <rPr>
        <sz val="11"/>
        <color rgb="FF000000"/>
        <rFont val="Calibri"/>
        <family val="2"/>
        <scheme val="minor"/>
      </rPr>
      <t xml:space="preserve"> Office supplies $100 for OAMC, MCM and Outreach for each funding source. Food cards $500 @ $25/ea. for FB Base. Gas cards/Bus/Taxi vouchers $2000 @ $25/ea. for MT RFS. Telecommunications/ phones $100/ea. for OAMC and MCM and phone cards $1,500 @ $62.5/month for Outreach for all funding source.</t>
    </r>
  </si>
  <si>
    <t>Position Title, Description &amp; Classification ----&gt; Salaries &amp; Wages</t>
  </si>
  <si>
    <t>Position Title &amp;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</si>
</sst>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4"/>
      <color rgb="FF000000"/>
      <name val="Calibri"/>
      <family val="2"/>
      <scheme val="minor"/>
    </font>
    <font>
      <b/>
      <sz val="16"/>
      <color rgb="FF000000"/>
      <name val="Calibri"/>
      <family val="2"/>
      <scheme val="minor"/>
    </font>
    <font>
      <sz val="14"/>
      <color theme="1"/>
      <name val="Calibri"/>
      <family val="2"/>
      <scheme val="minor"/>
    </font>
    <font>
      <b/>
      <i/>
      <sz val="12"/>
      <color rgb="FF000000"/>
      <name val="Calibri"/>
      <family val="2"/>
      <scheme val="minor"/>
    </font>
    <font>
      <b/>
      <sz val="11"/>
      <color rgb="FFFF0000"/>
      <name val="Calibri"/>
      <family val="2"/>
      <scheme val="minor"/>
    </font>
    <font>
      <b/>
      <sz val="12"/>
      <color theme="1"/>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i/>
      <sz val="11"/>
      <color rgb="FF000000"/>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C4D79B"/>
        <bgColor indexed="64"/>
      </patternFill>
    </fill>
    <fill>
      <patternFill patternType="solid">
        <fgColor rgb="FFB1A0C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lightTrellis">
        <bgColor theme="6" tint="0.79998168889431442"/>
      </patternFill>
    </fill>
    <fill>
      <patternFill patternType="lightTrellis">
        <bgColor theme="7" tint="0.79998168889431442"/>
      </patternFill>
    </fill>
    <fill>
      <patternFill patternType="solid">
        <fgColor rgb="FFF0D77D"/>
        <bgColor indexed="64"/>
      </patternFill>
    </fill>
    <fill>
      <patternFill patternType="solid">
        <fgColor rgb="FFF5E4A9"/>
        <bgColor indexed="64"/>
      </patternFill>
    </fill>
    <fill>
      <patternFill patternType="solid">
        <fgColor rgb="FFFAF1D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lightTrellis">
        <bgColor theme="4" tint="0.79998168889431442"/>
      </patternFill>
    </fill>
    <fill>
      <patternFill patternType="lightTrellis">
        <bgColor theme="4" tint="0.79995117038483843"/>
      </patternFill>
    </fill>
  </fills>
  <borders count="39">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46">
    <xf numFmtId="0" fontId="0" fillId="0" borderId="0" xfId="0"/>
    <xf numFmtId="0" fontId="3" fillId="0" borderId="0" xfId="0" applyFont="1" applyAlignment="1">
      <alignment horizontal="center" vertical="center" wrapText="1"/>
    </xf>
    <xf numFmtId="44" fontId="3" fillId="3" borderId="12"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3" fillId="3" borderId="7" xfId="1" applyFont="1" applyFill="1" applyBorder="1" applyAlignment="1">
      <alignment horizontal="center" vertical="center" wrapText="1"/>
    </xf>
    <xf numFmtId="44" fontId="3" fillId="4" borderId="7" xfId="1" applyFont="1" applyFill="1" applyBorder="1" applyAlignment="1">
      <alignment horizontal="center" vertical="center" wrapText="1"/>
    </xf>
    <xf numFmtId="10" fontId="3" fillId="4" borderId="13" xfId="2" applyNumberFormat="1" applyFont="1" applyFill="1" applyBorder="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44" fontId="7" fillId="9" borderId="10" xfId="1" applyFont="1" applyFill="1" applyBorder="1" applyAlignment="1">
      <alignment vertical="center" wrapText="1"/>
    </xf>
    <xf numFmtId="10" fontId="7" fillId="9" borderId="11" xfId="2" applyNumberFormat="1" applyFont="1" applyFill="1" applyBorder="1" applyAlignment="1">
      <alignment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8" borderId="15" xfId="1" applyFont="1" applyFill="1" applyBorder="1" applyAlignment="1">
      <alignment vertical="center" wrapText="1"/>
    </xf>
    <xf numFmtId="44" fontId="3" fillId="5" borderId="12" xfId="1" applyFont="1" applyFill="1" applyBorder="1" applyAlignment="1">
      <alignment horizontal="center" vertical="center" wrapText="1"/>
    </xf>
    <xf numFmtId="10" fontId="3" fillId="5" borderId="13" xfId="2" applyNumberFormat="1" applyFont="1" applyFill="1" applyBorder="1" applyAlignment="1">
      <alignment horizontal="center" vertical="center" wrapText="1"/>
    </xf>
    <xf numFmtId="44" fontId="3" fillId="11" borderId="7" xfId="1" applyFont="1" applyFill="1" applyBorder="1" applyAlignment="1">
      <alignment horizontal="center" vertical="center" wrapText="1"/>
    </xf>
    <xf numFmtId="10" fontId="3" fillId="11" borderId="13" xfId="2" applyNumberFormat="1" applyFont="1" applyFill="1" applyBorder="1" applyAlignment="1">
      <alignment horizontal="center" vertical="center" wrapText="1"/>
    </xf>
    <xf numFmtId="44" fontId="7" fillId="12" borderId="3" xfId="1" applyFont="1" applyFill="1" applyBorder="1" applyAlignment="1">
      <alignment vertical="center" wrapText="1"/>
    </xf>
    <xf numFmtId="10" fontId="7" fillId="12" borderId="11" xfId="2" applyNumberFormat="1" applyFont="1" applyFill="1" applyBorder="1" applyAlignment="1">
      <alignment vertical="center" wrapText="1"/>
    </xf>
    <xf numFmtId="44" fontId="7" fillId="15" borderId="3" xfId="1" applyFont="1" applyFill="1" applyBorder="1" applyAlignment="1">
      <alignment vertical="center" wrapText="1"/>
    </xf>
    <xf numFmtId="10" fontId="7" fillId="15" borderId="11" xfId="2" applyNumberFormat="1" applyFont="1" applyFill="1" applyBorder="1" applyAlignment="1">
      <alignment vertical="center" wrapText="1"/>
    </xf>
    <xf numFmtId="44" fontId="3" fillId="14" borderId="7" xfId="1" applyFont="1" applyFill="1" applyBorder="1" applyAlignment="1">
      <alignment horizontal="center" vertical="center" wrapText="1"/>
    </xf>
    <xf numFmtId="10" fontId="5" fillId="10" borderId="8" xfId="2" applyNumberFormat="1" applyFont="1" applyFill="1" applyBorder="1" applyAlignment="1">
      <alignment vertical="center" wrapText="1"/>
    </xf>
    <xf numFmtId="44" fontId="5" fillId="10" borderId="14" xfId="1" applyFont="1" applyFill="1" applyBorder="1" applyAlignment="1">
      <alignment vertical="center" wrapText="1"/>
    </xf>
    <xf numFmtId="44" fontId="3" fillId="7" borderId="25" xfId="1" applyFont="1" applyFill="1" applyBorder="1" applyAlignment="1">
      <alignment horizontal="center" vertical="center" wrapText="1"/>
    </xf>
    <xf numFmtId="44" fontId="3" fillId="8" borderId="19" xfId="1" applyFont="1" applyFill="1" applyBorder="1" applyAlignment="1">
      <alignment horizontal="center" vertical="center" wrapText="1"/>
    </xf>
    <xf numFmtId="44" fontId="3" fillId="8" borderId="23" xfId="1" applyFont="1" applyFill="1" applyBorder="1" applyAlignment="1">
      <alignment horizontal="center" vertical="center" wrapText="1"/>
    </xf>
    <xf numFmtId="44" fontId="5" fillId="10" borderId="2" xfId="1" applyFont="1" applyFill="1" applyBorder="1" applyAlignment="1">
      <alignment vertical="center" wrapText="1"/>
    </xf>
    <xf numFmtId="44" fontId="5" fillId="13" borderId="2" xfId="1" applyFont="1" applyFill="1" applyBorder="1" applyAlignment="1">
      <alignment vertical="center" wrapText="1"/>
    </xf>
    <xf numFmtId="44" fontId="5" fillId="13" borderId="14" xfId="1" applyFont="1" applyFill="1" applyBorder="1" applyAlignment="1">
      <alignment vertical="center" wrapText="1"/>
    </xf>
    <xf numFmtId="44" fontId="3" fillId="8" borderId="22" xfId="1" applyFont="1" applyFill="1" applyBorder="1" applyAlignment="1">
      <alignment horizontal="center" vertical="center" wrapText="1"/>
    </xf>
    <xf numFmtId="44" fontId="5" fillId="10" borderId="10" xfId="1" applyFont="1" applyFill="1" applyBorder="1" applyAlignment="1">
      <alignment vertical="center" wrapText="1"/>
    </xf>
    <xf numFmtId="44" fontId="5" fillId="13" borderId="10" xfId="1" applyFont="1" applyFill="1" applyBorder="1" applyAlignment="1">
      <alignment vertical="center" wrapText="1"/>
    </xf>
    <xf numFmtId="44" fontId="3" fillId="11" borderId="12" xfId="1" applyFont="1" applyFill="1" applyBorder="1" applyAlignment="1">
      <alignment horizontal="center" vertical="center" wrapText="1"/>
    </xf>
    <xf numFmtId="44" fontId="3" fillId="4" borderId="12" xfId="1" applyFont="1" applyFill="1" applyBorder="1" applyAlignment="1">
      <alignment horizontal="center" vertical="center" wrapText="1"/>
    </xf>
    <xf numFmtId="44" fontId="3" fillId="7" borderId="24" xfId="1" applyFont="1" applyFill="1" applyBorder="1" applyAlignment="1">
      <alignment horizontal="center" vertical="center" wrapText="1"/>
    </xf>
    <xf numFmtId="44" fontId="5" fillId="18" borderId="2" xfId="1" applyFont="1" applyFill="1" applyBorder="1" applyAlignment="1">
      <alignment vertical="center" wrapText="1"/>
    </xf>
    <xf numFmtId="44" fontId="5" fillId="19" borderId="2" xfId="1" applyFont="1" applyFill="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8" borderId="8" xfId="2" applyNumberFormat="1" applyFont="1" applyFill="1" applyBorder="1" applyAlignment="1">
      <alignment vertical="center" wrapText="1"/>
    </xf>
    <xf numFmtId="10" fontId="3" fillId="14" borderId="13" xfId="2" applyNumberFormat="1" applyFont="1" applyFill="1" applyBorder="1" applyAlignment="1">
      <alignment horizontal="center" vertical="center" wrapText="1"/>
    </xf>
    <xf numFmtId="10" fontId="5" fillId="16" borderId="8" xfId="2" applyNumberFormat="1" applyFont="1" applyFill="1" applyBorder="1" applyAlignment="1">
      <alignment vertical="center" wrapText="1"/>
    </xf>
    <xf numFmtId="44" fontId="5" fillId="8" borderId="9" xfId="1" applyFont="1" applyFill="1" applyBorder="1" applyAlignment="1">
      <alignment vertical="center" wrapText="1"/>
    </xf>
    <xf numFmtId="44" fontId="5" fillId="10" borderId="12" xfId="1" applyFont="1" applyFill="1" applyBorder="1" applyAlignment="1">
      <alignment vertical="center" wrapText="1"/>
    </xf>
    <xf numFmtId="44" fontId="5" fillId="6" borderId="7" xfId="1" applyFont="1" applyFill="1" applyBorder="1" applyAlignment="1">
      <alignment vertical="center" wrapText="1"/>
    </xf>
    <xf numFmtId="44" fontId="5" fillId="13" borderId="7" xfId="1" applyFont="1" applyFill="1" applyBorder="1" applyAlignment="1">
      <alignment vertical="center" wrapText="1"/>
    </xf>
    <xf numFmtId="44" fontId="5" fillId="16" borderId="7" xfId="1" applyFont="1" applyFill="1" applyBorder="1" applyAlignment="1">
      <alignment vertical="center" wrapText="1"/>
    </xf>
    <xf numFmtId="10" fontId="5" fillId="16" borderId="13" xfId="2" applyNumberFormat="1" applyFont="1" applyFill="1" applyBorder="1" applyAlignment="1">
      <alignment vertical="center" wrapText="1"/>
    </xf>
    <xf numFmtId="10" fontId="5" fillId="8"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10" borderId="11" xfId="2" applyNumberFormat="1" applyFont="1" applyFill="1" applyBorder="1" applyAlignment="1">
      <alignment vertical="center" wrapText="1"/>
    </xf>
    <xf numFmtId="10" fontId="5" fillId="10" borderId="30" xfId="2" applyNumberFormat="1" applyFont="1" applyFill="1" applyBorder="1" applyAlignment="1">
      <alignment vertical="center" wrapText="1"/>
    </xf>
    <xf numFmtId="10" fontId="5" fillId="10" borderId="13" xfId="2" applyNumberFormat="1" applyFont="1" applyFill="1" applyBorder="1" applyAlignment="1">
      <alignment vertical="center" wrapText="1"/>
    </xf>
    <xf numFmtId="10" fontId="5" fillId="0" borderId="0" xfId="0" applyNumberFormat="1" applyFont="1" applyAlignment="1">
      <alignment vertical="center" wrapText="1"/>
    </xf>
    <xf numFmtId="10" fontId="3" fillId="5" borderId="27" xfId="2" applyNumberFormat="1" applyFont="1" applyFill="1" applyBorder="1" applyAlignment="1">
      <alignment horizontal="center" vertical="center" wrapText="1"/>
    </xf>
    <xf numFmtId="10" fontId="5" fillId="6" borderId="13" xfId="2" applyNumberFormat="1" applyFont="1" applyFill="1" applyBorder="1" applyAlignment="1">
      <alignment vertical="center" wrapText="1"/>
    </xf>
    <xf numFmtId="10" fontId="0" fillId="0" borderId="0" xfId="0" applyNumberFormat="1"/>
    <xf numFmtId="10" fontId="5" fillId="13" borderId="11" xfId="2" applyNumberFormat="1" applyFont="1" applyFill="1" applyBorder="1" applyAlignment="1">
      <alignment vertical="center" wrapText="1"/>
    </xf>
    <xf numFmtId="10" fontId="5" fillId="13" borderId="8" xfId="2" applyNumberFormat="1" applyFont="1" applyFill="1" applyBorder="1" applyAlignment="1">
      <alignment vertical="center" wrapText="1"/>
    </xf>
    <xf numFmtId="10" fontId="5" fillId="13" borderId="13" xfId="2" applyNumberFormat="1" applyFont="1" applyFill="1" applyBorder="1" applyAlignment="1">
      <alignment vertical="center" wrapText="1"/>
    </xf>
    <xf numFmtId="44" fontId="3" fillId="20" borderId="12" xfId="1" applyFont="1" applyFill="1" applyBorder="1" applyAlignment="1">
      <alignment horizontal="center" vertical="center" wrapText="1"/>
    </xf>
    <xf numFmtId="10" fontId="3" fillId="20" borderId="9" xfId="2" applyNumberFormat="1" applyFont="1" applyFill="1" applyBorder="1" applyAlignment="1">
      <alignment horizontal="center" vertical="center" wrapText="1"/>
    </xf>
    <xf numFmtId="10" fontId="7" fillId="21" borderId="15" xfId="2" applyNumberFormat="1" applyFont="1" applyFill="1" applyBorder="1" applyAlignment="1">
      <alignment vertical="center" wrapText="1"/>
    </xf>
    <xf numFmtId="0" fontId="6" fillId="0" borderId="2" xfId="0" applyFont="1" applyBorder="1" applyAlignment="1">
      <alignment horizontal="right" vertical="center" wrapText="1" indent="1"/>
    </xf>
    <xf numFmtId="44" fontId="3" fillId="7" borderId="12" xfId="1" applyFont="1" applyFill="1" applyBorder="1" applyAlignment="1">
      <alignment horizontal="center" vertical="center" wrapText="1"/>
    </xf>
    <xf numFmtId="0" fontId="7" fillId="7" borderId="13" xfId="0" applyFont="1" applyFill="1" applyBorder="1" applyAlignment="1">
      <alignment horizontal="center" vertical="center" wrapText="1"/>
    </xf>
    <xf numFmtId="10" fontId="3" fillId="7"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8"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8" borderId="12" xfId="1" applyFont="1" applyFill="1" applyBorder="1" applyAlignment="1">
      <alignment vertical="center" wrapText="1"/>
    </xf>
    <xf numFmtId="0" fontId="7" fillId="7" borderId="12" xfId="0" applyFont="1" applyFill="1" applyBorder="1" applyAlignment="1">
      <alignment horizontal="center" vertical="center" wrapText="1"/>
    </xf>
    <xf numFmtId="10" fontId="5" fillId="13" borderId="30" xfId="2" applyNumberFormat="1" applyFont="1" applyFill="1" applyBorder="1" applyAlignment="1">
      <alignment vertical="center" wrapText="1"/>
    </xf>
    <xf numFmtId="10" fontId="5" fillId="18" borderId="11" xfId="2" applyNumberFormat="1" applyFont="1" applyFill="1" applyBorder="1" applyAlignment="1">
      <alignment vertical="center" wrapText="1"/>
    </xf>
    <xf numFmtId="10" fontId="5" fillId="19" borderId="11" xfId="2" applyNumberFormat="1" applyFont="1" applyFill="1" applyBorder="1" applyAlignment="1">
      <alignment vertical="center" wrapText="1"/>
    </xf>
    <xf numFmtId="44" fontId="7" fillId="2" borderId="31" xfId="1" applyFont="1" applyFill="1" applyBorder="1" applyAlignment="1">
      <alignment vertical="center" wrapText="1"/>
    </xf>
    <xf numFmtId="44" fontId="7" fillId="9" borderId="32" xfId="1" applyFont="1" applyFill="1" applyBorder="1" applyAlignment="1">
      <alignment vertical="center" wrapText="1"/>
    </xf>
    <xf numFmtId="10" fontId="7" fillId="9" borderId="33" xfId="2" applyNumberFormat="1" applyFont="1" applyFill="1" applyBorder="1" applyAlignment="1">
      <alignment vertical="center" wrapText="1"/>
    </xf>
    <xf numFmtId="44" fontId="7" fillId="17" borderId="32" xfId="1" applyFont="1" applyFill="1" applyBorder="1" applyAlignment="1">
      <alignment vertical="center" wrapText="1"/>
    </xf>
    <xf numFmtId="10" fontId="7" fillId="17" borderId="33" xfId="2" applyNumberFormat="1" applyFont="1" applyFill="1" applyBorder="1" applyAlignment="1">
      <alignment vertical="center" wrapText="1"/>
    </xf>
    <xf numFmtId="44" fontId="7" fillId="12" borderId="32" xfId="1" applyFont="1" applyFill="1" applyBorder="1" applyAlignment="1">
      <alignment vertical="center" wrapText="1"/>
    </xf>
    <xf numFmtId="10" fontId="7" fillId="12" borderId="33" xfId="2" applyNumberFormat="1" applyFont="1" applyFill="1" applyBorder="1" applyAlignment="1">
      <alignment vertical="center" wrapText="1"/>
    </xf>
    <xf numFmtId="44" fontId="7" fillId="12" borderId="34" xfId="1" applyFont="1" applyFill="1" applyBorder="1" applyAlignment="1">
      <alignment vertical="center" wrapText="1"/>
    </xf>
    <xf numFmtId="44" fontId="7" fillId="21" borderId="32" xfId="1" applyFont="1" applyFill="1" applyBorder="1" applyAlignment="1">
      <alignment vertical="center" wrapText="1"/>
    </xf>
    <xf numFmtId="10" fontId="7" fillId="21" borderId="31" xfId="2" applyNumberFormat="1" applyFont="1" applyFill="1" applyBorder="1" applyAlignment="1">
      <alignment vertical="center" wrapText="1"/>
    </xf>
    <xf numFmtId="44" fontId="7" fillId="15" borderId="34" xfId="1" applyFont="1" applyFill="1" applyBorder="1" applyAlignment="1">
      <alignment vertical="center" wrapText="1"/>
    </xf>
    <xf numFmtId="10" fontId="7" fillId="15" borderId="33" xfId="2" applyNumberFormat="1" applyFont="1" applyFill="1" applyBorder="1" applyAlignment="1">
      <alignment vertical="center" wrapText="1"/>
    </xf>
    <xf numFmtId="44" fontId="7" fillId="2" borderId="32" xfId="1" applyFont="1" applyFill="1" applyBorder="1" applyAlignment="1">
      <alignment vertical="center" wrapText="1"/>
    </xf>
    <xf numFmtId="10" fontId="7" fillId="2" borderId="35" xfId="2" applyNumberFormat="1" applyFont="1" applyFill="1" applyBorder="1" applyAlignment="1">
      <alignment vertical="center" wrapText="1"/>
    </xf>
    <xf numFmtId="44" fontId="7" fillId="2" borderId="36" xfId="1" applyFont="1" applyFill="1" applyBorder="1" applyAlignment="1">
      <alignment vertical="center" wrapText="1"/>
    </xf>
    <xf numFmtId="10" fontId="7" fillId="9" borderId="15" xfId="2" applyNumberFormat="1" applyFont="1" applyFill="1" applyBorder="1" applyAlignment="1">
      <alignment vertical="center" wrapText="1"/>
    </xf>
    <xf numFmtId="44" fontId="7" fillId="9" borderId="14" xfId="1" applyFont="1" applyFill="1" applyBorder="1" applyAlignment="1">
      <alignment vertical="center" wrapText="1"/>
    </xf>
    <xf numFmtId="10" fontId="7" fillId="17" borderId="15" xfId="2" applyNumberFormat="1" applyFont="1" applyFill="1" applyBorder="1" applyAlignment="1">
      <alignment vertical="center" wrapText="1"/>
    </xf>
    <xf numFmtId="44" fontId="7" fillId="17" borderId="14" xfId="1" applyFont="1" applyFill="1" applyBorder="1" applyAlignment="1">
      <alignment vertical="center" wrapText="1"/>
    </xf>
    <xf numFmtId="10" fontId="7" fillId="12" borderId="15" xfId="2" applyNumberFormat="1" applyFont="1" applyFill="1" applyBorder="1" applyAlignment="1">
      <alignment vertical="center" wrapText="1"/>
    </xf>
    <xf numFmtId="44" fontId="7" fillId="12" borderId="14" xfId="1" applyFont="1" applyFill="1" applyBorder="1" applyAlignment="1">
      <alignment vertical="center" wrapText="1"/>
    </xf>
    <xf numFmtId="44" fontId="7" fillId="21" borderId="14" xfId="1" applyFont="1" applyFill="1" applyBorder="1" applyAlignment="1">
      <alignment vertical="center" wrapText="1"/>
    </xf>
    <xf numFmtId="10" fontId="7" fillId="15" borderId="15" xfId="2" applyNumberFormat="1" applyFont="1" applyFill="1" applyBorder="1" applyAlignment="1">
      <alignment vertical="center" wrapText="1"/>
    </xf>
    <xf numFmtId="44" fontId="7" fillId="15" borderId="14" xfId="1" applyFont="1" applyFill="1" applyBorder="1" applyAlignment="1">
      <alignment vertical="center" wrapText="1"/>
    </xf>
    <xf numFmtId="10" fontId="3" fillId="23" borderId="13" xfId="2" applyNumberFormat="1" applyFont="1" applyFill="1" applyBorder="1" applyAlignment="1">
      <alignment horizontal="center" vertical="center" wrapText="1"/>
    </xf>
    <xf numFmtId="44" fontId="3" fillId="23" borderId="7" xfId="1" applyFont="1" applyFill="1" applyBorder="1" applyAlignment="1">
      <alignment horizontal="center" vertical="center" wrapText="1"/>
    </xf>
    <xf numFmtId="44" fontId="5" fillId="24" borderId="2" xfId="1" applyFont="1" applyFill="1" applyBorder="1" applyAlignment="1">
      <alignment vertical="center" wrapText="1"/>
    </xf>
    <xf numFmtId="10" fontId="5" fillId="24" borderId="11" xfId="2" applyNumberFormat="1" applyFont="1" applyFill="1" applyBorder="1" applyAlignment="1">
      <alignment vertical="center" wrapText="1"/>
    </xf>
    <xf numFmtId="44" fontId="5" fillId="24" borderId="10" xfId="1" applyFont="1" applyFill="1" applyBorder="1" applyAlignment="1">
      <alignment vertical="center" wrapText="1"/>
    </xf>
    <xf numFmtId="10" fontId="5" fillId="24" borderId="8" xfId="2" applyNumberFormat="1" applyFont="1" applyFill="1" applyBorder="1" applyAlignment="1">
      <alignment vertical="center" wrapText="1"/>
    </xf>
    <xf numFmtId="44" fontId="7" fillId="25" borderId="3" xfId="1" applyFont="1" applyFill="1" applyBorder="1" applyAlignment="1">
      <alignment vertical="center" wrapText="1"/>
    </xf>
    <xf numFmtId="10" fontId="7" fillId="25" borderId="11" xfId="2" applyNumberFormat="1" applyFont="1" applyFill="1" applyBorder="1" applyAlignment="1">
      <alignment vertical="center" wrapText="1"/>
    </xf>
    <xf numFmtId="10" fontId="7" fillId="25" borderId="33" xfId="2" applyNumberFormat="1" applyFont="1" applyFill="1" applyBorder="1" applyAlignment="1">
      <alignment vertical="center" wrapText="1"/>
    </xf>
    <xf numFmtId="44" fontId="7" fillId="25" borderId="34" xfId="1" applyFont="1" applyFill="1" applyBorder="1" applyAlignment="1">
      <alignment vertical="center" wrapText="1"/>
    </xf>
    <xf numFmtId="44" fontId="5" fillId="24" borderId="7" xfId="1" applyFont="1" applyFill="1" applyBorder="1" applyAlignment="1">
      <alignment vertical="center" wrapText="1"/>
    </xf>
    <xf numFmtId="10" fontId="5" fillId="24" borderId="13" xfId="2" applyNumberFormat="1" applyFont="1" applyFill="1" applyBorder="1" applyAlignment="1">
      <alignment vertical="center" wrapText="1"/>
    </xf>
    <xf numFmtId="44" fontId="7" fillId="25" borderId="14" xfId="1" applyFont="1" applyFill="1" applyBorder="1" applyAlignment="1">
      <alignment vertical="center" wrapText="1"/>
    </xf>
    <xf numFmtId="44" fontId="5" fillId="26" borderId="2" xfId="1" applyFont="1" applyFill="1" applyBorder="1" applyAlignment="1">
      <alignment vertical="center" wrapText="1"/>
    </xf>
    <xf numFmtId="44" fontId="5" fillId="27" borderId="2" xfId="1" applyFont="1" applyFill="1" applyBorder="1" applyAlignment="1">
      <alignment vertical="center" wrapText="1"/>
    </xf>
    <xf numFmtId="44" fontId="5" fillId="26" borderId="14" xfId="1" applyFont="1" applyFill="1" applyBorder="1" applyAlignment="1">
      <alignment vertical="center" wrapText="1"/>
    </xf>
    <xf numFmtId="10" fontId="5" fillId="26" borderId="11" xfId="2" applyNumberFormat="1" applyFont="1" applyFill="1" applyBorder="1" applyAlignment="1">
      <alignment vertical="center" wrapText="1"/>
    </xf>
    <xf numFmtId="10" fontId="5" fillId="27" borderId="11" xfId="2" applyNumberFormat="1" applyFont="1" applyFill="1" applyBorder="1" applyAlignment="1">
      <alignment vertical="center" wrapText="1"/>
    </xf>
    <xf numFmtId="10" fontId="5" fillId="26" borderId="30" xfId="2" applyNumberFormat="1" applyFont="1" applyFill="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wrapText="1"/>
    </xf>
    <xf numFmtId="0" fontId="13" fillId="0" borderId="0" xfId="0" applyFont="1" applyAlignment="1">
      <alignment vertical="center" wrapText="1"/>
    </xf>
    <xf numFmtId="0" fontId="11" fillId="0" borderId="0" xfId="0" applyFont="1" applyAlignment="1">
      <alignment horizontal="left" vertical="center" wrapText="1" indent="3"/>
    </xf>
    <xf numFmtId="0" fontId="0" fillId="0" borderId="0" xfId="0" applyFont="1" applyAlignment="1">
      <alignment horizontal="left" wrapText="1" indent="3"/>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horizontal="left" vertical="center" wrapText="1" indent="2"/>
    </xf>
    <xf numFmtId="0" fontId="11" fillId="0" borderId="0" xfId="0" applyFont="1" applyAlignment="1">
      <alignment horizontal="left" vertical="center" wrapText="1"/>
    </xf>
    <xf numFmtId="0" fontId="19" fillId="0" borderId="0" xfId="0" applyFont="1" applyAlignment="1">
      <alignment wrapText="1"/>
    </xf>
    <xf numFmtId="44" fontId="20" fillId="7" borderId="24" xfId="1" applyFont="1" applyFill="1" applyBorder="1" applyAlignment="1">
      <alignment horizontal="center" vertical="center" wrapText="1"/>
    </xf>
    <xf numFmtId="44" fontId="20" fillId="3" borderId="12" xfId="1" applyFont="1" applyFill="1" applyBorder="1" applyAlignment="1">
      <alignment horizontal="center" vertical="center" wrapText="1"/>
    </xf>
    <xf numFmtId="10" fontId="20" fillId="3" borderId="13" xfId="2" applyNumberFormat="1" applyFont="1" applyFill="1" applyBorder="1" applyAlignment="1">
      <alignment horizontal="center" vertical="center" wrapText="1"/>
    </xf>
    <xf numFmtId="44" fontId="20" fillId="5" borderId="12" xfId="1" applyFont="1" applyFill="1" applyBorder="1" applyAlignment="1">
      <alignment horizontal="center" vertical="center" wrapText="1"/>
    </xf>
    <xf numFmtId="10" fontId="20" fillId="5" borderId="13" xfId="2" applyNumberFormat="1" applyFont="1" applyFill="1" applyBorder="1" applyAlignment="1">
      <alignment horizontal="center" vertical="center" wrapText="1"/>
    </xf>
    <xf numFmtId="44" fontId="20" fillId="11" borderId="7" xfId="1" applyFont="1" applyFill="1" applyBorder="1" applyAlignment="1">
      <alignment horizontal="center" vertical="center" wrapText="1"/>
    </xf>
    <xf numFmtId="10" fontId="20" fillId="11" borderId="13" xfId="2" applyNumberFormat="1" applyFont="1" applyFill="1" applyBorder="1" applyAlignment="1">
      <alignment horizontal="center" vertical="center" wrapText="1"/>
    </xf>
    <xf numFmtId="44" fontId="20" fillId="14" borderId="7" xfId="1" applyFont="1" applyFill="1" applyBorder="1" applyAlignment="1">
      <alignment horizontal="center" vertical="center" wrapText="1"/>
    </xf>
    <xf numFmtId="10" fontId="20" fillId="14" borderId="13" xfId="2" applyNumberFormat="1" applyFont="1" applyFill="1" applyBorder="1" applyAlignment="1">
      <alignment horizontal="center" vertical="center" wrapText="1"/>
    </xf>
    <xf numFmtId="44" fontId="20" fillId="7" borderId="12" xfId="1" applyFont="1" applyFill="1" applyBorder="1" applyAlignment="1">
      <alignment horizontal="center" vertical="center" wrapText="1"/>
    </xf>
    <xf numFmtId="10" fontId="20" fillId="7" borderId="13" xfId="2" applyNumberFormat="1" applyFont="1" applyFill="1" applyBorder="1" applyAlignment="1">
      <alignment horizontal="center" vertical="center" wrapText="1"/>
    </xf>
    <xf numFmtId="0" fontId="21" fillId="0" borderId="2" xfId="0" applyFont="1" applyBorder="1" applyAlignment="1">
      <alignment horizontal="left" vertical="center" wrapText="1"/>
    </xf>
    <xf numFmtId="44" fontId="10" fillId="2" borderId="31" xfId="1" applyFont="1" applyFill="1" applyBorder="1" applyAlignment="1">
      <alignment vertical="center" wrapText="1"/>
    </xf>
    <xf numFmtId="10" fontId="10" fillId="9" borderId="33" xfId="2" applyNumberFormat="1" applyFont="1" applyFill="1" applyBorder="1" applyAlignment="1">
      <alignment vertical="center" wrapText="1"/>
    </xf>
    <xf numFmtId="10" fontId="10" fillId="17" borderId="33" xfId="2" applyNumberFormat="1" applyFont="1" applyFill="1" applyBorder="1" applyAlignment="1">
      <alignment vertical="center" wrapText="1"/>
    </xf>
    <xf numFmtId="10" fontId="10" fillId="12" borderId="33" xfId="2" applyNumberFormat="1" applyFont="1" applyFill="1" applyBorder="1" applyAlignment="1">
      <alignment vertical="center" wrapText="1"/>
    </xf>
    <xf numFmtId="10" fontId="10" fillId="15" borderId="33" xfId="2" applyNumberFormat="1" applyFont="1" applyFill="1" applyBorder="1" applyAlignment="1">
      <alignment vertical="center" wrapText="1"/>
    </xf>
    <xf numFmtId="44" fontId="0" fillId="0" borderId="0" xfId="1" applyFont="1" applyAlignment="1">
      <alignment wrapText="1"/>
    </xf>
    <xf numFmtId="44" fontId="0" fillId="0" borderId="0" xfId="0" applyNumberFormat="1" applyFont="1" applyAlignment="1">
      <alignment wrapText="1"/>
    </xf>
    <xf numFmtId="44" fontId="10" fillId="7" borderId="12" xfId="1" applyFont="1" applyFill="1" applyBorder="1" applyAlignment="1">
      <alignment horizontal="center" vertical="center" wrapText="1"/>
    </xf>
    <xf numFmtId="10" fontId="0" fillId="0" borderId="0" xfId="2" applyNumberFormat="1" applyFont="1" applyAlignment="1">
      <alignment wrapText="1"/>
    </xf>
    <xf numFmtId="10" fontId="10" fillId="7" borderId="13" xfId="2" applyNumberFormat="1" applyFont="1" applyFill="1" applyBorder="1" applyAlignment="1">
      <alignment horizontal="center" vertical="center" wrapText="1"/>
    </xf>
    <xf numFmtId="44" fontId="10" fillId="9" borderId="31" xfId="1" applyFont="1" applyFill="1" applyBorder="1" applyAlignment="1">
      <alignment vertical="center" wrapText="1"/>
    </xf>
    <xf numFmtId="44" fontId="10" fillId="17" borderId="31" xfId="1" applyFont="1" applyFill="1" applyBorder="1" applyAlignment="1">
      <alignment vertical="center" wrapText="1"/>
    </xf>
    <xf numFmtId="44" fontId="10" fillId="12" borderId="31" xfId="1" applyFont="1" applyFill="1" applyBorder="1" applyAlignment="1">
      <alignment vertical="center" wrapText="1"/>
    </xf>
    <xf numFmtId="44" fontId="10" fillId="15" borderId="31" xfId="1" applyFont="1" applyFill="1" applyBorder="1" applyAlignment="1">
      <alignment vertical="center" wrapText="1"/>
    </xf>
    <xf numFmtId="10" fontId="10" fillId="2" borderId="33" xfId="2" applyNumberFormat="1" applyFont="1" applyFill="1" applyBorder="1" applyAlignment="1">
      <alignment vertical="center" wrapText="1"/>
    </xf>
    <xf numFmtId="44" fontId="0" fillId="8" borderId="9" xfId="1" applyFont="1" applyFill="1" applyBorder="1" applyAlignment="1">
      <alignment vertical="center" wrapText="1"/>
    </xf>
    <xf numFmtId="44" fontId="0" fillId="10" borderId="9" xfId="1" applyFont="1" applyFill="1" applyBorder="1" applyAlignment="1">
      <alignment vertical="center" wrapText="1"/>
    </xf>
    <xf numFmtId="10" fontId="0" fillId="10" borderId="9" xfId="2" applyNumberFormat="1" applyFont="1" applyFill="1" applyBorder="1" applyAlignment="1">
      <alignment vertical="center" wrapText="1"/>
    </xf>
    <xf numFmtId="44" fontId="0" fillId="6" borderId="9" xfId="1" applyFont="1" applyFill="1" applyBorder="1" applyAlignment="1">
      <alignment vertical="center" wrapText="1"/>
    </xf>
    <xf numFmtId="10" fontId="0" fillId="6" borderId="9" xfId="2" applyNumberFormat="1" applyFont="1" applyFill="1" applyBorder="1" applyAlignment="1">
      <alignment vertical="center" wrapText="1"/>
    </xf>
    <xf numFmtId="44" fontId="0" fillId="13" borderId="9" xfId="1" applyFont="1" applyFill="1" applyBorder="1" applyAlignment="1">
      <alignment vertical="center" wrapText="1"/>
    </xf>
    <xf numFmtId="10" fontId="0" fillId="13" borderId="9" xfId="2" applyNumberFormat="1" applyFont="1" applyFill="1" applyBorder="1" applyAlignment="1">
      <alignment vertical="center" wrapText="1"/>
    </xf>
    <xf numFmtId="44" fontId="0" fillId="16" borderId="9" xfId="1" applyFont="1" applyFill="1" applyBorder="1" applyAlignment="1">
      <alignment vertical="center" wrapText="1"/>
    </xf>
    <xf numFmtId="10" fontId="0" fillId="16" borderId="9" xfId="2" applyNumberFormat="1" applyFont="1" applyFill="1" applyBorder="1" applyAlignment="1">
      <alignment vertical="center" wrapText="1"/>
    </xf>
    <xf numFmtId="10" fontId="0" fillId="8" borderId="9" xfId="2" applyNumberFormat="1" applyFont="1" applyFill="1" applyBorder="1" applyAlignment="1">
      <alignment vertical="center" wrapText="1"/>
    </xf>
    <xf numFmtId="0" fontId="16" fillId="0" borderId="0" xfId="0" applyFont="1" applyAlignment="1"/>
    <xf numFmtId="0" fontId="21" fillId="0" borderId="19" xfId="0" applyFont="1" applyBorder="1" applyAlignment="1">
      <alignment horizontal="left" vertical="center" wrapText="1"/>
    </xf>
    <xf numFmtId="0" fontId="0" fillId="0" borderId="0" xfId="0" applyFont="1" applyBorder="1" applyAlignment="1">
      <alignment wrapText="1"/>
    </xf>
    <xf numFmtId="0" fontId="17" fillId="0" borderId="0" xfId="0" applyFont="1" applyAlignment="1">
      <alignment vertical="center" wrapText="1"/>
    </xf>
    <xf numFmtId="0" fontId="11" fillId="0" borderId="0" xfId="0" applyFont="1" applyBorder="1" applyAlignment="1">
      <alignment vertical="center" wrapText="1"/>
    </xf>
    <xf numFmtId="10" fontId="0" fillId="10" borderId="0" xfId="2" applyNumberFormat="1" applyFont="1" applyFill="1" applyAlignment="1">
      <alignment wrapText="1"/>
    </xf>
    <xf numFmtId="10" fontId="0" fillId="6" borderId="0" xfId="2" applyNumberFormat="1" applyFont="1" applyFill="1" applyAlignment="1">
      <alignment wrapText="1"/>
    </xf>
    <xf numFmtId="10" fontId="0" fillId="13" borderId="0" xfId="2" applyNumberFormat="1" applyFont="1" applyFill="1" applyAlignment="1">
      <alignment wrapText="1"/>
    </xf>
    <xf numFmtId="10" fontId="0" fillId="16" borderId="0" xfId="2" applyNumberFormat="1" applyFont="1" applyFill="1" applyAlignment="1">
      <alignment wrapText="1"/>
    </xf>
    <xf numFmtId="44" fontId="0" fillId="8" borderId="0" xfId="1" applyFont="1" applyFill="1" applyAlignment="1">
      <alignment wrapText="1"/>
    </xf>
    <xf numFmtId="10" fontId="0" fillId="8" borderId="0" xfId="2" applyNumberFormat="1" applyFont="1" applyFill="1" applyAlignment="1">
      <alignment wrapText="1"/>
    </xf>
    <xf numFmtId="0" fontId="0" fillId="0" borderId="0" xfId="0" applyFont="1" applyAlignment="1">
      <alignment vertical="center" wrapText="1"/>
    </xf>
    <xf numFmtId="44" fontId="5" fillId="22" borderId="25" xfId="1" applyFont="1" applyFill="1" applyBorder="1" applyAlignment="1">
      <alignment vertical="center" wrapText="1"/>
    </xf>
    <xf numFmtId="10" fontId="5" fillId="22" borderId="37"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8" xfId="2" applyNumberFormat="1" applyFont="1" applyFill="1" applyBorder="1" applyAlignment="1">
      <alignment vertical="center" wrapText="1"/>
    </xf>
    <xf numFmtId="0" fontId="0" fillId="0" borderId="0" xfId="0" applyFont="1"/>
    <xf numFmtId="0" fontId="21" fillId="0" borderId="2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 xfId="0" applyFont="1" applyBorder="1" applyAlignment="1">
      <alignment horizontal="center" vertical="center" wrapText="1"/>
    </xf>
    <xf numFmtId="0" fontId="20" fillId="8" borderId="19" xfId="0" applyFont="1" applyFill="1" applyBorder="1" applyAlignment="1">
      <alignment horizontal="left" vertical="center"/>
    </xf>
    <xf numFmtId="0" fontId="20" fillId="8" borderId="1" xfId="0" applyFont="1" applyFill="1" applyBorder="1" applyAlignment="1">
      <alignment horizontal="left" vertical="center"/>
    </xf>
    <xf numFmtId="0" fontId="20" fillId="8" borderId="16" xfId="0" applyFont="1" applyFill="1" applyBorder="1" applyAlignment="1">
      <alignment horizontal="left" vertical="center"/>
    </xf>
    <xf numFmtId="0" fontId="20" fillId="8" borderId="19"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20" fillId="8" borderId="18"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20" fillId="8" borderId="17" xfId="0" applyFont="1" applyFill="1" applyBorder="1" applyAlignment="1">
      <alignment horizontal="left" vertical="center" wrapText="1"/>
    </xf>
    <xf numFmtId="0" fontId="11" fillId="0" borderId="0" xfId="0" applyFont="1" applyBorder="1" applyAlignment="1">
      <alignment horizontal="left" vertical="center" wrapText="1" indent="3"/>
    </xf>
    <xf numFmtId="0" fontId="20" fillId="7" borderId="2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11" fillId="0" borderId="0" xfId="0" applyFont="1" applyFill="1" applyBorder="1" applyAlignment="1">
      <alignment horizontal="left" vertical="center" wrapText="1" indent="3"/>
    </xf>
    <xf numFmtId="0" fontId="10" fillId="0" borderId="0" xfId="0" applyFont="1" applyAlignment="1">
      <alignment horizontal="left" indent="3"/>
    </xf>
    <xf numFmtId="0" fontId="0" fillId="0" borderId="0" xfId="0" applyFont="1"/>
    <xf numFmtId="0" fontId="22" fillId="8" borderId="25" xfId="0" applyFont="1" applyFill="1" applyBorder="1" applyAlignment="1">
      <alignment horizontal="right" vertical="center" wrapText="1"/>
    </xf>
    <xf numFmtId="0" fontId="22" fillId="8" borderId="6" xfId="0" applyFont="1" applyFill="1" applyBorder="1" applyAlignment="1">
      <alignment horizontal="right" vertical="center" wrapText="1"/>
    </xf>
    <xf numFmtId="0" fontId="22" fillId="8" borderId="9" xfId="0" applyFont="1" applyFill="1" applyBorder="1" applyAlignment="1">
      <alignment horizontal="right" vertical="center" wrapText="1"/>
    </xf>
    <xf numFmtId="0" fontId="20" fillId="2" borderId="20"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3" fillId="8" borderId="19"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6" fillId="0" borderId="16" xfId="0" applyFont="1" applyBorder="1" applyAlignment="1">
      <alignment horizontal="center" vertical="center" wrapText="1"/>
    </xf>
    <xf numFmtId="0" fontId="2" fillId="0" borderId="0" xfId="0" applyFont="1" applyAlignment="1">
      <alignment horizontal="center" vertical="center" wrapText="1"/>
    </xf>
    <xf numFmtId="0" fontId="3" fillId="7" borderId="2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8" borderId="18" xfId="0" applyFont="1" applyFill="1" applyBorder="1" applyAlignment="1">
      <alignment horizontal="left" vertical="center"/>
    </xf>
    <xf numFmtId="0" fontId="3" fillId="8" borderId="28" xfId="0" applyFont="1" applyFill="1" applyBorder="1" applyAlignment="1">
      <alignment horizontal="left" vertical="center"/>
    </xf>
    <xf numFmtId="0" fontId="3" fillId="8" borderId="17" xfId="0" applyFont="1" applyFill="1" applyBorder="1" applyAlignment="1">
      <alignment horizontal="left" vertical="center"/>
    </xf>
    <xf numFmtId="0" fontId="3" fillId="8" borderId="19" xfId="0" applyFont="1" applyFill="1" applyBorder="1" applyAlignment="1">
      <alignment horizontal="left" vertical="center"/>
    </xf>
    <xf numFmtId="0" fontId="3" fillId="8" borderId="1" xfId="0" applyFont="1" applyFill="1" applyBorder="1" applyAlignment="1">
      <alignment horizontal="left" vertical="center"/>
    </xf>
    <xf numFmtId="0" fontId="3" fillId="8" borderId="16"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8" fillId="8" borderId="25" xfId="0" applyFont="1" applyFill="1" applyBorder="1" applyAlignment="1">
      <alignment horizontal="right" vertical="center" wrapText="1"/>
    </xf>
    <xf numFmtId="0" fontId="8" fillId="8" borderId="6" xfId="0" applyFont="1" applyFill="1" applyBorder="1" applyAlignment="1">
      <alignment horizontal="right" vertical="center" wrapText="1"/>
    </xf>
    <xf numFmtId="0" fontId="8" fillId="8" borderId="9" xfId="0" applyFont="1" applyFill="1" applyBorder="1" applyAlignment="1">
      <alignment horizontal="right" vertical="center" wrapText="1"/>
    </xf>
  </cellXfs>
  <cellStyles count="4">
    <cellStyle name="Currency" xfId="1" builtinId="4"/>
    <cellStyle name="Normal" xfId="0" builtinId="0"/>
    <cellStyle name="Normal 3 3" xfId="3" xr:uid="{00000000-0005-0000-0000-000002000000}"/>
    <cellStyle name="Percent" xfId="2" builtinId="5"/>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5E4A9"/>
      <color rgb="FFFAF1D3"/>
      <color rgb="FFF0D77D"/>
      <color rgb="FFDF82E1"/>
      <color rgb="FFF2DCDB"/>
      <color rgb="FFE4DFEC"/>
      <color rgb="FFEBF1DE"/>
      <color rgb="FFEBEEDE"/>
      <color rgb="FFCCFF9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8"/>
  <sheetViews>
    <sheetView tabSelected="1" zoomScale="80" zoomScaleNormal="80" workbookViewId="0">
      <selection activeCell="A67" sqref="A67"/>
    </sheetView>
  </sheetViews>
  <sheetFormatPr defaultColWidth="8.7265625" defaultRowHeight="14.5" x14ac:dyDescent="0.35"/>
  <cols>
    <col min="1" max="1" width="180.54296875" style="131" customWidth="1"/>
    <col min="2" max="2" width="37.1796875" style="131" customWidth="1"/>
    <col min="3" max="3" width="8.7265625" style="131"/>
    <col min="4" max="4" width="13.1796875" style="131" bestFit="1" customWidth="1"/>
    <col min="5" max="5" width="11" style="131" bestFit="1" customWidth="1"/>
    <col min="6" max="6" width="7" style="160" bestFit="1" customWidth="1"/>
    <col min="7" max="7" width="11" style="131" bestFit="1" customWidth="1"/>
    <col min="8" max="8" width="7" style="131" bestFit="1" customWidth="1"/>
    <col min="9" max="9" width="11" style="131" bestFit="1" customWidth="1"/>
    <col min="10" max="10" width="7" style="131" bestFit="1" customWidth="1"/>
    <col min="11" max="11" width="11" style="131" bestFit="1" customWidth="1"/>
    <col min="12" max="12" width="7" style="131" bestFit="1" customWidth="1"/>
    <col min="13" max="13" width="11" style="157" bestFit="1" customWidth="1"/>
    <col min="14" max="14" width="8" style="160" bestFit="1" customWidth="1"/>
    <col min="15" max="15" width="11" style="157" bestFit="1" customWidth="1"/>
    <col min="16" max="16" width="7" style="160" bestFit="1" customWidth="1"/>
    <col min="17" max="16384" width="8.7265625" style="131"/>
  </cols>
  <sheetData>
    <row r="1" spans="1:16" ht="21" customHeight="1" x14ac:dyDescent="0.35">
      <c r="A1" s="135" t="s">
        <v>150</v>
      </c>
      <c r="B1" s="135"/>
      <c r="C1" s="135"/>
      <c r="D1" s="135"/>
      <c r="E1" s="135"/>
      <c r="F1" s="135"/>
      <c r="G1" s="135"/>
      <c r="H1" s="135"/>
      <c r="I1" s="135"/>
      <c r="J1" s="135"/>
      <c r="K1" s="135"/>
      <c r="L1" s="135"/>
      <c r="M1" s="135"/>
      <c r="N1" s="135"/>
      <c r="O1" s="135"/>
      <c r="P1" s="135"/>
    </row>
    <row r="2" spans="1:16" x14ac:dyDescent="0.35">
      <c r="F2" s="131"/>
      <c r="M2" s="131"/>
      <c r="N2" s="131"/>
      <c r="O2" s="131"/>
      <c r="P2" s="131"/>
    </row>
    <row r="3" spans="1:16" s="136" customFormat="1" ht="18.649999999999999" customHeight="1" x14ac:dyDescent="0.45">
      <c r="A3" s="130" t="s">
        <v>93</v>
      </c>
      <c r="B3" s="130"/>
      <c r="C3" s="130"/>
      <c r="D3" s="130"/>
      <c r="E3" s="130"/>
      <c r="F3" s="130"/>
      <c r="G3" s="130"/>
      <c r="H3" s="130"/>
      <c r="I3" s="130"/>
      <c r="J3" s="130"/>
      <c r="K3" s="130"/>
      <c r="L3" s="130"/>
      <c r="M3" s="130"/>
      <c r="N3" s="130"/>
      <c r="O3" s="130"/>
      <c r="P3" s="130"/>
    </row>
    <row r="4" spans="1:16" x14ac:dyDescent="0.35">
      <c r="A4" s="129"/>
      <c r="B4" s="129"/>
      <c r="C4" s="129"/>
      <c r="D4" s="129"/>
      <c r="E4" s="129"/>
      <c r="F4" s="129"/>
      <c r="G4" s="129"/>
      <c r="H4" s="129"/>
      <c r="I4" s="129"/>
      <c r="J4" s="129"/>
      <c r="K4" s="129"/>
      <c r="L4" s="129"/>
      <c r="M4" s="129"/>
      <c r="N4" s="129"/>
      <c r="O4" s="129"/>
      <c r="P4" s="129"/>
    </row>
    <row r="5" spans="1:16" ht="14.5" customHeight="1" x14ac:dyDescent="0.35">
      <c r="A5" s="131" t="s">
        <v>151</v>
      </c>
      <c r="F5" s="131"/>
      <c r="M5" s="131"/>
      <c r="N5" s="131"/>
      <c r="O5" s="131"/>
      <c r="P5" s="131"/>
    </row>
    <row r="6" spans="1:16" ht="14.5" customHeight="1" x14ac:dyDescent="0.35">
      <c r="A6" s="129" t="s">
        <v>188</v>
      </c>
      <c r="B6" s="129"/>
      <c r="C6" s="129"/>
      <c r="D6" s="129"/>
      <c r="E6" s="129"/>
      <c r="F6" s="129"/>
      <c r="G6" s="129"/>
      <c r="H6" s="129"/>
      <c r="I6" s="129"/>
      <c r="J6" s="129"/>
      <c r="K6" s="129"/>
      <c r="L6" s="129"/>
      <c r="M6" s="129"/>
      <c r="N6" s="129"/>
      <c r="O6" s="129"/>
      <c r="P6" s="129"/>
    </row>
    <row r="7" spans="1:16" x14ac:dyDescent="0.35">
      <c r="F7" s="131"/>
      <c r="M7" s="131"/>
      <c r="N7" s="131"/>
      <c r="O7" s="131"/>
      <c r="P7" s="131"/>
    </row>
    <row r="8" spans="1:16" s="136" customFormat="1" ht="18.649999999999999" customHeight="1" x14ac:dyDescent="0.45">
      <c r="A8" s="130" t="s">
        <v>90</v>
      </c>
      <c r="B8" s="130"/>
      <c r="C8" s="130"/>
      <c r="D8" s="130"/>
      <c r="E8" s="130"/>
      <c r="F8" s="130"/>
      <c r="G8" s="130"/>
      <c r="H8" s="130"/>
      <c r="I8" s="130"/>
      <c r="J8" s="130"/>
      <c r="K8" s="130"/>
      <c r="L8" s="130"/>
      <c r="M8" s="130"/>
      <c r="N8" s="130"/>
      <c r="O8" s="130"/>
      <c r="P8" s="130"/>
    </row>
    <row r="9" spans="1:16" x14ac:dyDescent="0.35">
      <c r="F9" s="131"/>
      <c r="M9" s="131"/>
      <c r="N9" s="131"/>
      <c r="O9" s="131"/>
      <c r="P9" s="131"/>
    </row>
    <row r="10" spans="1:16" ht="29.15" customHeight="1" x14ac:dyDescent="0.35">
      <c r="A10" s="131" t="s">
        <v>198</v>
      </c>
      <c r="F10" s="131"/>
      <c r="M10" s="131"/>
      <c r="N10" s="131"/>
      <c r="O10" s="131"/>
      <c r="P10" s="131"/>
    </row>
    <row r="11" spans="1:16" ht="14.5" customHeight="1" x14ac:dyDescent="0.35">
      <c r="A11" s="133" t="s">
        <v>109</v>
      </c>
      <c r="B11" s="129"/>
      <c r="C11" s="129"/>
      <c r="D11" s="129"/>
      <c r="E11" s="129"/>
      <c r="F11" s="129"/>
      <c r="G11" s="129"/>
      <c r="H11" s="129"/>
      <c r="I11" s="129"/>
      <c r="J11" s="129"/>
      <c r="K11" s="129"/>
      <c r="L11" s="129"/>
      <c r="M11" s="129"/>
      <c r="N11" s="129"/>
      <c r="O11" s="129"/>
      <c r="P11" s="129"/>
    </row>
    <row r="12" spans="1:16" ht="14.5" customHeight="1" x14ac:dyDescent="0.35">
      <c r="A12" s="134" t="s">
        <v>110</v>
      </c>
      <c r="F12" s="131"/>
      <c r="M12" s="131"/>
      <c r="N12" s="131"/>
      <c r="O12" s="131"/>
      <c r="P12" s="131"/>
    </row>
    <row r="13" spans="1:16" ht="15.65" customHeight="1" x14ac:dyDescent="0.35">
      <c r="A13" s="137" t="s">
        <v>197</v>
      </c>
      <c r="B13" s="180"/>
      <c r="C13" s="180"/>
      <c r="D13" s="180"/>
      <c r="E13" s="180"/>
      <c r="F13" s="180"/>
      <c r="G13" s="180"/>
      <c r="H13" s="180"/>
      <c r="I13" s="180"/>
      <c r="J13" s="180"/>
      <c r="K13" s="180"/>
      <c r="L13" s="180"/>
      <c r="M13" s="180"/>
      <c r="N13" s="180"/>
      <c r="O13" s="180"/>
      <c r="P13" s="180"/>
    </row>
    <row r="14" spans="1:16" ht="14.5" customHeight="1" x14ac:dyDescent="0.35">
      <c r="A14" s="134" t="s">
        <v>152</v>
      </c>
      <c r="F14" s="131"/>
      <c r="M14" s="131"/>
      <c r="N14" s="131"/>
      <c r="O14" s="131"/>
      <c r="P14" s="131"/>
    </row>
    <row r="15" spans="1:16" ht="14.5" customHeight="1" x14ac:dyDescent="0.35">
      <c r="A15" s="134" t="s">
        <v>153</v>
      </c>
      <c r="F15" s="131"/>
      <c r="M15" s="131"/>
      <c r="N15" s="131"/>
      <c r="O15" s="131"/>
      <c r="P15" s="131"/>
    </row>
    <row r="16" spans="1:16" x14ac:dyDescent="0.35">
      <c r="F16" s="131"/>
      <c r="M16" s="131"/>
      <c r="N16" s="131"/>
      <c r="O16" s="131"/>
      <c r="P16" s="131"/>
    </row>
    <row r="17" spans="1:16" ht="14.5" customHeight="1" x14ac:dyDescent="0.35">
      <c r="A17" s="129" t="s">
        <v>92</v>
      </c>
      <c r="B17" s="129"/>
      <c r="C17" s="129"/>
      <c r="D17" s="129"/>
      <c r="E17" s="129"/>
      <c r="F17" s="129"/>
      <c r="G17" s="129"/>
      <c r="H17" s="129"/>
      <c r="I17" s="129"/>
      <c r="J17" s="129"/>
      <c r="K17" s="129"/>
      <c r="L17" s="129"/>
      <c r="M17" s="129"/>
      <c r="N17" s="129"/>
      <c r="O17" s="129"/>
      <c r="P17" s="129"/>
    </row>
    <row r="18" spans="1:16" ht="14.5" customHeight="1" x14ac:dyDescent="0.35">
      <c r="A18" s="133" t="s">
        <v>154</v>
      </c>
      <c r="B18" s="129"/>
      <c r="C18" s="129"/>
      <c r="D18" s="129"/>
      <c r="E18" s="129"/>
      <c r="F18" s="129"/>
      <c r="G18" s="129"/>
      <c r="H18" s="129"/>
      <c r="I18" s="129"/>
      <c r="J18" s="129"/>
      <c r="K18" s="129"/>
      <c r="L18" s="129"/>
      <c r="M18" s="129"/>
      <c r="N18" s="129"/>
      <c r="O18" s="129"/>
      <c r="P18" s="129"/>
    </row>
    <row r="19" spans="1:16" ht="14.5" customHeight="1" x14ac:dyDescent="0.35">
      <c r="A19" s="133" t="s">
        <v>155</v>
      </c>
      <c r="B19" s="129"/>
      <c r="C19" s="129"/>
      <c r="D19" s="129"/>
      <c r="E19" s="129"/>
      <c r="F19" s="129"/>
      <c r="G19" s="129"/>
      <c r="H19" s="129"/>
      <c r="I19" s="129"/>
      <c r="J19" s="129"/>
      <c r="K19" s="129"/>
      <c r="L19" s="129"/>
      <c r="M19" s="129"/>
      <c r="N19" s="129"/>
      <c r="O19" s="129"/>
      <c r="P19" s="129"/>
    </row>
    <row r="20" spans="1:16" ht="14.5" customHeight="1" x14ac:dyDescent="0.35">
      <c r="A20" s="133" t="s">
        <v>156</v>
      </c>
      <c r="B20" s="129"/>
      <c r="C20" s="129"/>
      <c r="D20" s="129"/>
      <c r="E20" s="129"/>
      <c r="F20" s="129"/>
      <c r="G20" s="129"/>
      <c r="H20" s="129"/>
      <c r="I20" s="129"/>
      <c r="J20" s="129"/>
      <c r="K20" s="129"/>
      <c r="L20" s="129"/>
      <c r="M20" s="129"/>
      <c r="N20" s="129"/>
      <c r="O20" s="129"/>
      <c r="P20" s="129"/>
    </row>
    <row r="21" spans="1:16" x14ac:dyDescent="0.35">
      <c r="A21" s="129"/>
      <c r="B21" s="129"/>
      <c r="C21" s="129"/>
      <c r="D21" s="129"/>
      <c r="E21" s="129"/>
      <c r="F21" s="129"/>
      <c r="G21" s="129"/>
      <c r="H21" s="129"/>
      <c r="I21" s="129"/>
      <c r="J21" s="129"/>
      <c r="K21" s="129"/>
      <c r="L21" s="129"/>
      <c r="M21" s="129"/>
      <c r="N21" s="129"/>
      <c r="O21" s="129"/>
      <c r="P21" s="129"/>
    </row>
    <row r="22" spans="1:16" ht="29.15" customHeight="1" x14ac:dyDescent="0.35">
      <c r="A22" s="129" t="s">
        <v>176</v>
      </c>
      <c r="B22" s="129"/>
      <c r="C22" s="129"/>
      <c r="D22" s="129"/>
      <c r="E22" s="129"/>
      <c r="F22" s="129"/>
      <c r="G22" s="129"/>
      <c r="H22" s="129"/>
      <c r="I22" s="129"/>
      <c r="J22" s="129"/>
      <c r="K22" s="129"/>
      <c r="L22" s="129"/>
      <c r="M22" s="129"/>
      <c r="N22" s="129"/>
      <c r="O22" s="129"/>
      <c r="P22" s="129"/>
    </row>
    <row r="23" spans="1:16" x14ac:dyDescent="0.35">
      <c r="A23" s="129"/>
      <c r="B23" s="129"/>
      <c r="C23" s="129"/>
      <c r="D23" s="129"/>
      <c r="E23" s="129"/>
      <c r="F23" s="129"/>
      <c r="G23" s="129"/>
      <c r="H23" s="129"/>
      <c r="I23" s="129"/>
      <c r="J23" s="129"/>
      <c r="K23" s="129"/>
      <c r="L23" s="129"/>
      <c r="M23" s="129"/>
      <c r="N23" s="129"/>
      <c r="O23" s="129"/>
      <c r="P23" s="129"/>
    </row>
    <row r="24" spans="1:16" ht="14.5" customHeight="1" x14ac:dyDescent="0.35">
      <c r="A24" s="129" t="s">
        <v>177</v>
      </c>
      <c r="B24" s="129"/>
      <c r="C24" s="129"/>
      <c r="D24" s="129"/>
      <c r="E24" s="129"/>
      <c r="F24" s="129"/>
      <c r="G24" s="129"/>
      <c r="H24" s="129"/>
      <c r="I24" s="129"/>
      <c r="J24" s="129"/>
      <c r="K24" s="129"/>
      <c r="L24" s="129"/>
      <c r="M24" s="129"/>
      <c r="N24" s="129"/>
      <c r="O24" s="129"/>
      <c r="P24" s="129"/>
    </row>
    <row r="25" spans="1:16" x14ac:dyDescent="0.35">
      <c r="F25" s="131"/>
      <c r="M25" s="131"/>
      <c r="N25" s="131"/>
      <c r="O25" s="131"/>
      <c r="P25" s="131"/>
    </row>
    <row r="26" spans="1:16" s="136" customFormat="1" ht="18.649999999999999" customHeight="1" x14ac:dyDescent="0.45">
      <c r="A26" s="130" t="s">
        <v>94</v>
      </c>
      <c r="B26" s="130"/>
      <c r="C26" s="130"/>
      <c r="D26" s="130"/>
      <c r="E26" s="130"/>
      <c r="F26" s="130"/>
      <c r="G26" s="130"/>
      <c r="H26" s="130"/>
      <c r="I26" s="130"/>
      <c r="J26" s="130"/>
      <c r="K26" s="130"/>
      <c r="L26" s="130"/>
      <c r="M26" s="130"/>
      <c r="N26" s="130"/>
      <c r="O26" s="130"/>
      <c r="P26" s="130"/>
    </row>
    <row r="27" spans="1:16" x14ac:dyDescent="0.35">
      <c r="F27" s="131"/>
      <c r="M27" s="131"/>
      <c r="N27" s="131"/>
      <c r="O27" s="131"/>
      <c r="P27" s="131"/>
    </row>
    <row r="28" spans="1:16" ht="29.15" customHeight="1" x14ac:dyDescent="0.35">
      <c r="A28" s="131" t="s">
        <v>189</v>
      </c>
      <c r="F28" s="131"/>
      <c r="M28" s="131"/>
      <c r="N28" s="131"/>
      <c r="O28" s="131"/>
      <c r="P28" s="131"/>
    </row>
    <row r="29" spans="1:16" x14ac:dyDescent="0.35">
      <c r="F29" s="131"/>
      <c r="M29" s="131"/>
      <c r="N29" s="131"/>
      <c r="O29" s="131"/>
      <c r="P29" s="131"/>
    </row>
    <row r="30" spans="1:16" ht="43.5" x14ac:dyDescent="0.35">
      <c r="A30" s="131" t="s">
        <v>199</v>
      </c>
      <c r="F30" s="131"/>
      <c r="M30" s="131"/>
      <c r="N30" s="131"/>
      <c r="O30" s="131"/>
      <c r="P30" s="131"/>
    </row>
    <row r="31" spans="1:16" x14ac:dyDescent="0.35">
      <c r="F31" s="131"/>
      <c r="M31" s="131"/>
      <c r="N31" s="131"/>
      <c r="O31" s="131"/>
      <c r="P31" s="131"/>
    </row>
    <row r="32" spans="1:16" ht="43.5" customHeight="1" x14ac:dyDescent="0.35">
      <c r="A32" s="129" t="s">
        <v>200</v>
      </c>
      <c r="B32" s="129"/>
      <c r="C32" s="129"/>
      <c r="D32" s="129"/>
      <c r="E32" s="129"/>
      <c r="F32" s="129"/>
      <c r="G32" s="129"/>
      <c r="H32" s="129"/>
      <c r="I32" s="129"/>
      <c r="J32" s="129"/>
      <c r="K32" s="129"/>
      <c r="L32" s="129"/>
      <c r="M32" s="129"/>
      <c r="N32" s="129"/>
      <c r="O32" s="129"/>
      <c r="P32" s="129"/>
    </row>
    <row r="33" spans="1:16" x14ac:dyDescent="0.35">
      <c r="A33" s="129"/>
      <c r="B33" s="129"/>
      <c r="C33" s="129"/>
      <c r="D33" s="129"/>
      <c r="E33" s="129"/>
      <c r="F33" s="129"/>
      <c r="G33" s="129"/>
      <c r="H33" s="129"/>
      <c r="I33" s="129"/>
      <c r="J33" s="129"/>
      <c r="K33" s="129"/>
      <c r="L33" s="129"/>
      <c r="M33" s="129"/>
      <c r="N33" s="129"/>
      <c r="O33" s="129"/>
      <c r="P33" s="129"/>
    </row>
    <row r="34" spans="1:16" ht="29.15" customHeight="1" x14ac:dyDescent="0.35">
      <c r="A34" s="131" t="s">
        <v>157</v>
      </c>
      <c r="F34" s="131"/>
      <c r="M34" s="131"/>
      <c r="N34" s="131"/>
      <c r="O34" s="131"/>
      <c r="P34" s="131"/>
    </row>
    <row r="35" spans="1:16" x14ac:dyDescent="0.35">
      <c r="F35" s="131"/>
      <c r="M35" s="131"/>
      <c r="N35" s="131"/>
      <c r="O35" s="131"/>
      <c r="P35" s="131"/>
    </row>
    <row r="36" spans="1:16" s="136" customFormat="1" ht="14.5" customHeight="1" x14ac:dyDescent="0.45">
      <c r="A36" s="129" t="s">
        <v>190</v>
      </c>
      <c r="B36" s="129"/>
      <c r="C36" s="129"/>
      <c r="D36" s="129"/>
      <c r="E36" s="129"/>
      <c r="F36" s="129"/>
      <c r="G36" s="129"/>
      <c r="H36" s="129"/>
      <c r="I36" s="129"/>
      <c r="J36" s="129"/>
      <c r="K36" s="129"/>
      <c r="L36" s="129"/>
      <c r="M36" s="129"/>
      <c r="N36" s="129"/>
      <c r="O36" s="129"/>
      <c r="P36" s="129"/>
    </row>
    <row r="37" spans="1:16" ht="14.5" customHeight="1" x14ac:dyDescent="0.35">
      <c r="A37" s="188"/>
      <c r="F37" s="131"/>
      <c r="M37" s="131"/>
      <c r="N37" s="131"/>
      <c r="O37" s="131"/>
      <c r="P37" s="131"/>
    </row>
    <row r="38" spans="1:16" ht="14.5" customHeight="1" x14ac:dyDescent="0.35">
      <c r="A38" s="129" t="s">
        <v>159</v>
      </c>
      <c r="B38" s="129"/>
      <c r="C38" s="129"/>
      <c r="D38" s="129"/>
      <c r="E38" s="129"/>
      <c r="F38" s="129"/>
      <c r="G38" s="129"/>
      <c r="H38" s="129"/>
      <c r="I38" s="129"/>
      <c r="J38" s="129"/>
      <c r="K38" s="129"/>
      <c r="L38" s="129"/>
      <c r="M38" s="129"/>
      <c r="N38" s="129"/>
      <c r="O38" s="129"/>
      <c r="P38" s="129"/>
    </row>
    <row r="39" spans="1:16" x14ac:dyDescent="0.35">
      <c r="A39" s="129"/>
      <c r="B39" s="129"/>
      <c r="C39" s="129"/>
      <c r="D39" s="129"/>
      <c r="E39" s="129"/>
      <c r="F39" s="129"/>
      <c r="G39" s="129"/>
      <c r="H39" s="129"/>
      <c r="I39" s="129"/>
      <c r="J39" s="129"/>
      <c r="K39" s="129"/>
      <c r="L39" s="129"/>
      <c r="M39" s="129"/>
      <c r="N39" s="129"/>
      <c r="O39" s="129"/>
      <c r="P39" s="129"/>
    </row>
    <row r="40" spans="1:16" s="136" customFormat="1" ht="18.649999999999999" customHeight="1" x14ac:dyDescent="0.45">
      <c r="A40" s="130" t="s">
        <v>91</v>
      </c>
      <c r="B40" s="130"/>
      <c r="C40" s="130"/>
      <c r="D40" s="130"/>
      <c r="E40" s="130"/>
      <c r="F40" s="130"/>
      <c r="G40" s="130"/>
      <c r="H40" s="130"/>
      <c r="I40" s="130"/>
      <c r="J40" s="130"/>
      <c r="K40" s="130"/>
      <c r="L40" s="130"/>
      <c r="M40" s="130"/>
      <c r="N40" s="130"/>
      <c r="O40" s="130"/>
      <c r="P40" s="130"/>
    </row>
    <row r="41" spans="1:16" s="136" customFormat="1" ht="14.5" customHeight="1" x14ac:dyDescent="0.45">
      <c r="A41" s="129"/>
      <c r="B41" s="129"/>
      <c r="C41" s="129"/>
      <c r="D41" s="129"/>
      <c r="E41" s="129"/>
      <c r="F41" s="129"/>
      <c r="G41" s="129"/>
      <c r="H41" s="129"/>
      <c r="I41" s="129"/>
      <c r="J41" s="129"/>
      <c r="K41" s="129"/>
      <c r="L41" s="129"/>
      <c r="M41" s="129"/>
      <c r="N41" s="129"/>
      <c r="O41" s="129"/>
      <c r="P41" s="129"/>
    </row>
    <row r="42" spans="1:16" s="136" customFormat="1" ht="29" x14ac:dyDescent="0.45">
      <c r="A42" s="129" t="s">
        <v>158</v>
      </c>
      <c r="B42" s="129"/>
      <c r="C42" s="129"/>
      <c r="D42" s="129"/>
      <c r="E42" s="129"/>
      <c r="F42" s="129"/>
      <c r="G42" s="129"/>
      <c r="H42" s="129"/>
      <c r="I42" s="129"/>
      <c r="J42" s="129"/>
      <c r="K42" s="129"/>
      <c r="L42" s="129"/>
      <c r="M42" s="129"/>
      <c r="N42" s="129"/>
      <c r="O42" s="129"/>
      <c r="P42" s="129"/>
    </row>
    <row r="43" spans="1:16" s="177" customFormat="1" ht="14.5" customHeight="1" x14ac:dyDescent="0.45">
      <c r="A43" s="128"/>
      <c r="B43" s="128"/>
      <c r="C43" s="128"/>
      <c r="D43" s="128"/>
      <c r="E43" s="128"/>
      <c r="F43" s="128"/>
      <c r="G43" s="128"/>
      <c r="H43" s="128"/>
      <c r="I43" s="128"/>
      <c r="J43" s="128"/>
      <c r="K43" s="128"/>
      <c r="L43" s="128"/>
      <c r="M43" s="128"/>
      <c r="N43" s="128"/>
      <c r="O43" s="128"/>
      <c r="P43" s="128"/>
    </row>
    <row r="44" spans="1:16" s="136" customFormat="1" ht="14.5" customHeight="1" x14ac:dyDescent="0.45">
      <c r="A44" s="129" t="s">
        <v>101</v>
      </c>
      <c r="B44" s="129"/>
      <c r="C44" s="129"/>
      <c r="D44" s="129"/>
      <c r="E44" s="129"/>
      <c r="F44" s="129"/>
      <c r="G44" s="129"/>
      <c r="H44" s="129"/>
      <c r="I44" s="129"/>
      <c r="J44" s="129"/>
      <c r="K44" s="129"/>
      <c r="L44" s="129"/>
      <c r="M44" s="129"/>
      <c r="N44" s="129"/>
      <c r="O44" s="129"/>
      <c r="P44" s="129"/>
    </row>
    <row r="45" spans="1:16" s="136" customFormat="1" ht="14.5" customHeight="1" x14ac:dyDescent="0.45">
      <c r="A45" s="129"/>
      <c r="B45" s="129"/>
      <c r="C45" s="129"/>
      <c r="D45" s="129"/>
      <c r="E45" s="129"/>
      <c r="F45" s="129"/>
      <c r="G45" s="129"/>
      <c r="H45" s="129"/>
      <c r="I45" s="129"/>
      <c r="J45" s="129"/>
      <c r="K45" s="129"/>
      <c r="L45" s="129"/>
      <c r="M45" s="129"/>
      <c r="N45" s="129"/>
      <c r="O45" s="129"/>
      <c r="P45" s="129"/>
    </row>
    <row r="46" spans="1:16" s="139" customFormat="1" ht="15.5" x14ac:dyDescent="0.35">
      <c r="A46" s="132" t="s">
        <v>82</v>
      </c>
      <c r="B46" s="132"/>
      <c r="C46" s="132"/>
      <c r="D46" s="132"/>
      <c r="E46" s="132"/>
      <c r="F46" s="132"/>
      <c r="G46" s="132"/>
      <c r="H46" s="132"/>
      <c r="I46" s="132"/>
      <c r="J46" s="132"/>
      <c r="K46" s="132"/>
      <c r="L46" s="132"/>
      <c r="M46" s="132"/>
      <c r="N46" s="132"/>
      <c r="O46" s="132"/>
      <c r="P46" s="132"/>
    </row>
    <row r="47" spans="1:16" x14ac:dyDescent="0.35">
      <c r="F47" s="131"/>
      <c r="M47" s="131"/>
      <c r="N47" s="131"/>
      <c r="O47" s="131"/>
      <c r="P47" s="131"/>
    </row>
    <row r="48" spans="1:16" ht="14.5" customHeight="1" x14ac:dyDescent="0.35">
      <c r="A48" s="129" t="s">
        <v>201</v>
      </c>
      <c r="B48" s="129"/>
      <c r="C48" s="129"/>
      <c r="D48" s="129"/>
      <c r="E48" s="129"/>
      <c r="F48" s="129"/>
      <c r="G48" s="129"/>
      <c r="H48" s="129"/>
      <c r="I48" s="129"/>
      <c r="J48" s="129"/>
      <c r="K48" s="129"/>
      <c r="L48" s="129"/>
      <c r="M48" s="129"/>
      <c r="N48" s="129"/>
      <c r="O48" s="129"/>
      <c r="P48" s="129"/>
    </row>
    <row r="49" spans="1:16" x14ac:dyDescent="0.35">
      <c r="F49" s="131"/>
      <c r="M49" s="131"/>
      <c r="N49" s="131"/>
      <c r="O49" s="131"/>
      <c r="P49" s="131"/>
    </row>
    <row r="50" spans="1:16" ht="28.5" customHeight="1" x14ac:dyDescent="0.35">
      <c r="A50" s="129" t="s">
        <v>202</v>
      </c>
      <c r="B50" s="129"/>
      <c r="C50" s="129"/>
      <c r="D50" s="129"/>
      <c r="E50" s="129"/>
      <c r="F50" s="129"/>
      <c r="G50" s="129"/>
      <c r="H50" s="129"/>
      <c r="I50" s="129"/>
      <c r="J50" s="129"/>
      <c r="K50" s="129"/>
      <c r="L50" s="129"/>
      <c r="M50" s="129"/>
      <c r="N50" s="129"/>
      <c r="O50" s="129"/>
      <c r="P50" s="129"/>
    </row>
    <row r="51" spans="1:16" x14ac:dyDescent="0.35">
      <c r="A51" s="129"/>
      <c r="B51" s="129"/>
      <c r="C51" s="129"/>
      <c r="D51" s="129"/>
      <c r="E51" s="129"/>
      <c r="F51" s="129"/>
      <c r="G51" s="129"/>
      <c r="H51" s="129"/>
      <c r="I51" s="129"/>
      <c r="J51" s="129"/>
      <c r="K51" s="129"/>
      <c r="L51" s="129"/>
      <c r="M51" s="129"/>
      <c r="N51" s="129"/>
      <c r="O51" s="129"/>
      <c r="P51" s="129"/>
    </row>
    <row r="52" spans="1:16" s="139" customFormat="1" ht="15.5" x14ac:dyDescent="0.35">
      <c r="A52" s="132" t="s">
        <v>83</v>
      </c>
      <c r="B52" s="132"/>
      <c r="C52" s="132"/>
      <c r="D52" s="132"/>
      <c r="E52" s="132"/>
      <c r="F52" s="132"/>
      <c r="G52" s="132"/>
      <c r="H52" s="132"/>
      <c r="I52" s="132"/>
      <c r="J52" s="132"/>
      <c r="K52" s="132"/>
      <c r="L52" s="132"/>
      <c r="M52" s="132"/>
      <c r="N52" s="132"/>
      <c r="O52" s="132"/>
      <c r="P52" s="132"/>
    </row>
    <row r="53" spans="1:16" x14ac:dyDescent="0.35">
      <c r="F53" s="131"/>
      <c r="M53" s="131"/>
      <c r="N53" s="131"/>
      <c r="O53" s="131"/>
      <c r="P53" s="131"/>
    </row>
    <row r="54" spans="1:16" ht="14.5" customHeight="1" x14ac:dyDescent="0.35">
      <c r="A54" s="129" t="s">
        <v>160</v>
      </c>
      <c r="B54" s="129"/>
      <c r="C54" s="129"/>
      <c r="D54" s="129"/>
      <c r="E54" s="129"/>
      <c r="F54" s="129"/>
      <c r="G54" s="129"/>
      <c r="H54" s="129"/>
      <c r="I54" s="129"/>
      <c r="J54" s="129"/>
      <c r="K54" s="129"/>
      <c r="L54" s="129"/>
      <c r="M54" s="129"/>
      <c r="N54" s="129"/>
      <c r="O54" s="129"/>
      <c r="P54" s="129"/>
    </row>
    <row r="55" spans="1:16" x14ac:dyDescent="0.35">
      <c r="F55" s="131"/>
      <c r="M55" s="131"/>
      <c r="N55" s="131"/>
      <c r="O55" s="131"/>
      <c r="P55" s="131"/>
    </row>
    <row r="56" spans="1:16" s="179" customFormat="1" ht="14.5" customHeight="1" x14ac:dyDescent="0.35">
      <c r="A56" s="181" t="s">
        <v>161</v>
      </c>
      <c r="B56" s="181"/>
      <c r="C56" s="181"/>
      <c r="D56" s="181"/>
      <c r="E56" s="181"/>
      <c r="F56" s="181"/>
      <c r="G56" s="181"/>
      <c r="H56" s="181"/>
      <c r="I56" s="181"/>
      <c r="J56" s="181"/>
      <c r="K56" s="181"/>
      <c r="L56" s="181"/>
      <c r="M56" s="181"/>
      <c r="N56" s="181"/>
      <c r="O56" s="181"/>
      <c r="P56" s="181"/>
    </row>
    <row r="57" spans="1:16" x14ac:dyDescent="0.35">
      <c r="A57" s="179"/>
      <c r="B57" s="179"/>
      <c r="C57" s="179"/>
      <c r="D57" s="179"/>
      <c r="E57" s="179"/>
      <c r="F57" s="179"/>
      <c r="G57" s="179"/>
      <c r="H57" s="179"/>
      <c r="I57" s="179"/>
      <c r="J57" s="179"/>
      <c r="K57" s="179"/>
      <c r="L57" s="179"/>
      <c r="M57" s="179"/>
      <c r="N57" s="179"/>
      <c r="O57" s="179"/>
      <c r="P57" s="179"/>
    </row>
    <row r="58" spans="1:16" s="139" customFormat="1" ht="14.5" customHeight="1" x14ac:dyDescent="0.35">
      <c r="A58" s="132" t="s">
        <v>86</v>
      </c>
      <c r="B58" s="132"/>
      <c r="C58" s="132"/>
      <c r="D58" s="132"/>
      <c r="E58" s="132"/>
      <c r="F58" s="132"/>
      <c r="G58" s="132"/>
      <c r="H58" s="132"/>
      <c r="I58" s="132"/>
      <c r="J58" s="132"/>
      <c r="K58" s="132"/>
      <c r="L58" s="132"/>
      <c r="M58" s="132"/>
      <c r="N58" s="132"/>
      <c r="O58" s="132"/>
      <c r="P58" s="132"/>
    </row>
    <row r="59" spans="1:16" x14ac:dyDescent="0.35">
      <c r="F59" s="131"/>
      <c r="M59" s="131"/>
      <c r="N59" s="131"/>
      <c r="O59" s="131"/>
      <c r="P59" s="131"/>
    </row>
    <row r="60" spans="1:16" ht="29" x14ac:dyDescent="0.35">
      <c r="A60" s="131" t="s">
        <v>192</v>
      </c>
      <c r="B60" s="129"/>
      <c r="C60" s="129"/>
      <c r="D60" s="129"/>
      <c r="E60" s="129"/>
      <c r="F60" s="129"/>
      <c r="G60" s="129"/>
      <c r="H60" s="129"/>
      <c r="I60" s="129"/>
      <c r="J60" s="129"/>
      <c r="K60" s="129"/>
      <c r="L60" s="129"/>
      <c r="M60" s="129"/>
      <c r="N60" s="129"/>
      <c r="O60" s="129"/>
      <c r="P60" s="129"/>
    </row>
    <row r="61" spans="1:16" x14ac:dyDescent="0.35">
      <c r="A61" s="134" t="s">
        <v>102</v>
      </c>
      <c r="B61" s="129"/>
      <c r="C61" s="129"/>
      <c r="D61" s="129"/>
      <c r="E61" s="129"/>
      <c r="F61" s="129"/>
      <c r="G61" s="129"/>
      <c r="H61" s="129"/>
      <c r="I61" s="129"/>
      <c r="J61" s="129"/>
      <c r="K61" s="129"/>
      <c r="L61" s="129"/>
      <c r="M61" s="129"/>
      <c r="N61" s="129"/>
      <c r="O61" s="129"/>
      <c r="P61" s="129"/>
    </row>
    <row r="62" spans="1:16" x14ac:dyDescent="0.35">
      <c r="A62" s="134" t="s">
        <v>103</v>
      </c>
      <c r="B62" s="129"/>
      <c r="C62" s="129"/>
      <c r="D62" s="129"/>
      <c r="E62" s="129"/>
      <c r="F62" s="129"/>
      <c r="G62" s="129"/>
      <c r="H62" s="129"/>
      <c r="I62" s="129"/>
      <c r="J62" s="129"/>
      <c r="K62" s="129"/>
      <c r="L62" s="129"/>
      <c r="M62" s="129"/>
      <c r="N62" s="129"/>
      <c r="O62" s="129"/>
      <c r="P62" s="129"/>
    </row>
    <row r="63" spans="1:16" x14ac:dyDescent="0.35">
      <c r="A63" s="134" t="s">
        <v>104</v>
      </c>
      <c r="B63" s="129"/>
      <c r="C63" s="129"/>
      <c r="D63" s="129"/>
      <c r="E63" s="129"/>
      <c r="F63" s="129"/>
      <c r="G63" s="129"/>
      <c r="H63" s="129"/>
      <c r="I63" s="129"/>
      <c r="J63" s="129"/>
      <c r="K63" s="129"/>
      <c r="L63" s="129"/>
      <c r="M63" s="129"/>
      <c r="N63" s="129"/>
      <c r="O63" s="129"/>
      <c r="P63" s="129"/>
    </row>
    <row r="64" spans="1:16" x14ac:dyDescent="0.35">
      <c r="B64" s="129"/>
      <c r="C64" s="129"/>
      <c r="D64" s="129"/>
      <c r="E64" s="129"/>
      <c r="F64" s="129"/>
      <c r="G64" s="129"/>
      <c r="H64" s="129"/>
      <c r="I64" s="129"/>
      <c r="J64" s="129"/>
      <c r="K64" s="129"/>
      <c r="L64" s="129"/>
      <c r="M64" s="129"/>
      <c r="N64" s="129"/>
      <c r="O64" s="129"/>
      <c r="P64" s="129"/>
    </row>
    <row r="65" spans="1:16" ht="29" x14ac:dyDescent="0.35">
      <c r="A65" s="131" t="s">
        <v>203</v>
      </c>
      <c r="B65" s="129"/>
      <c r="C65" s="129"/>
      <c r="D65" s="129"/>
      <c r="E65" s="129"/>
      <c r="F65" s="129"/>
      <c r="G65" s="129"/>
      <c r="H65" s="129"/>
      <c r="I65" s="129"/>
      <c r="J65" s="129"/>
      <c r="K65" s="129"/>
      <c r="L65" s="129"/>
      <c r="M65" s="129"/>
      <c r="N65" s="129"/>
      <c r="O65" s="129"/>
      <c r="P65" s="129"/>
    </row>
    <row r="66" spans="1:16" x14ac:dyDescent="0.35">
      <c r="A66" s="134" t="s">
        <v>204</v>
      </c>
      <c r="B66" s="129"/>
      <c r="C66" s="129"/>
      <c r="D66" s="129"/>
      <c r="E66" s="129"/>
      <c r="F66" s="129"/>
      <c r="G66" s="129"/>
      <c r="H66" s="129"/>
      <c r="I66" s="129"/>
      <c r="J66" s="129"/>
      <c r="K66" s="129"/>
      <c r="L66" s="129"/>
      <c r="M66" s="129"/>
      <c r="N66" s="129"/>
      <c r="O66" s="129"/>
      <c r="P66" s="129"/>
    </row>
    <row r="67" spans="1:16" ht="14.5" customHeight="1" x14ac:dyDescent="0.35">
      <c r="A67" s="134" t="s">
        <v>193</v>
      </c>
      <c r="B67" s="129"/>
      <c r="C67" s="129"/>
      <c r="D67" s="129"/>
      <c r="E67" s="129"/>
      <c r="F67" s="129"/>
      <c r="G67" s="129"/>
      <c r="H67" s="129"/>
      <c r="I67" s="129"/>
      <c r="J67" s="129"/>
      <c r="K67" s="129"/>
      <c r="L67" s="129"/>
      <c r="M67" s="129"/>
      <c r="N67" s="129"/>
      <c r="O67" s="129"/>
      <c r="P67" s="129"/>
    </row>
    <row r="68" spans="1:16" ht="14.5" customHeight="1" x14ac:dyDescent="0.35">
      <c r="B68" s="129"/>
      <c r="C68" s="129"/>
      <c r="D68" s="129"/>
      <c r="E68" s="129"/>
      <c r="F68" s="129"/>
      <c r="G68" s="129"/>
      <c r="H68" s="129"/>
      <c r="I68" s="129"/>
      <c r="J68" s="129"/>
      <c r="K68" s="129"/>
      <c r="L68" s="129"/>
      <c r="M68" s="129"/>
      <c r="N68" s="129"/>
      <c r="O68" s="129"/>
      <c r="P68" s="129"/>
    </row>
    <row r="69" spans="1:16" s="139" customFormat="1" ht="15.5" x14ac:dyDescent="0.35">
      <c r="A69" s="132" t="s">
        <v>84</v>
      </c>
      <c r="B69" s="132"/>
      <c r="C69" s="132"/>
      <c r="D69" s="132"/>
      <c r="E69" s="132"/>
      <c r="F69" s="132"/>
      <c r="G69" s="132"/>
      <c r="H69" s="132"/>
      <c r="I69" s="132"/>
      <c r="J69" s="132"/>
      <c r="K69" s="132"/>
      <c r="L69" s="132"/>
      <c r="M69" s="132"/>
      <c r="N69" s="132"/>
      <c r="O69" s="132"/>
      <c r="P69" s="132"/>
    </row>
    <row r="70" spans="1:16" s="139" customFormat="1" ht="15.5" x14ac:dyDescent="0.35">
      <c r="A70" s="129"/>
      <c r="B70" s="132"/>
      <c r="C70" s="132"/>
      <c r="D70" s="132"/>
      <c r="E70" s="132"/>
      <c r="F70" s="132"/>
      <c r="G70" s="132"/>
      <c r="H70" s="132"/>
      <c r="I70" s="132"/>
      <c r="J70" s="132"/>
      <c r="K70" s="132"/>
      <c r="L70" s="132"/>
      <c r="M70" s="132"/>
      <c r="N70" s="132"/>
      <c r="O70" s="132"/>
      <c r="P70" s="132"/>
    </row>
    <row r="71" spans="1:16" s="139" customFormat="1" ht="15.5" x14ac:dyDescent="0.35">
      <c r="A71" s="129" t="s">
        <v>194</v>
      </c>
      <c r="B71" s="132"/>
      <c r="C71" s="132"/>
      <c r="D71" s="132"/>
      <c r="E71" s="132"/>
      <c r="F71" s="132"/>
      <c r="G71" s="132"/>
      <c r="H71" s="132"/>
      <c r="I71" s="132"/>
      <c r="J71" s="132"/>
      <c r="K71" s="132"/>
      <c r="L71" s="132"/>
      <c r="M71" s="132"/>
      <c r="N71" s="132"/>
      <c r="O71" s="132"/>
      <c r="P71" s="132"/>
    </row>
    <row r="72" spans="1:16" s="139" customFormat="1" ht="15.5" x14ac:dyDescent="0.35">
      <c r="A72" s="129"/>
      <c r="B72" s="132"/>
      <c r="C72" s="132"/>
      <c r="D72" s="132"/>
      <c r="E72" s="132"/>
      <c r="F72" s="132"/>
      <c r="G72" s="132"/>
      <c r="H72" s="132"/>
      <c r="I72" s="132"/>
      <c r="J72" s="132"/>
      <c r="K72" s="132"/>
      <c r="L72" s="132"/>
      <c r="M72" s="132"/>
      <c r="N72" s="132"/>
      <c r="O72" s="132"/>
      <c r="P72" s="132"/>
    </row>
    <row r="73" spans="1:16" s="139" customFormat="1" ht="29" x14ac:dyDescent="0.35">
      <c r="A73" s="138" t="s">
        <v>105</v>
      </c>
      <c r="B73" s="132"/>
      <c r="C73" s="132"/>
      <c r="D73" s="132"/>
      <c r="E73" s="132"/>
      <c r="F73" s="132"/>
      <c r="G73" s="132"/>
      <c r="H73" s="132"/>
      <c r="I73" s="132"/>
      <c r="J73" s="132"/>
      <c r="K73" s="132"/>
      <c r="L73" s="132"/>
      <c r="M73" s="132"/>
      <c r="N73" s="132"/>
      <c r="O73" s="132"/>
      <c r="P73" s="132"/>
    </row>
    <row r="74" spans="1:16" x14ac:dyDescent="0.35">
      <c r="F74" s="131"/>
      <c r="M74" s="131"/>
      <c r="N74" s="131"/>
      <c r="O74" s="131"/>
      <c r="P74" s="131"/>
    </row>
    <row r="75" spans="1:16" s="139" customFormat="1" ht="15.5" x14ac:dyDescent="0.35">
      <c r="A75" s="132" t="s">
        <v>85</v>
      </c>
      <c r="B75" s="132"/>
      <c r="C75" s="132"/>
      <c r="D75" s="132"/>
      <c r="E75" s="132"/>
      <c r="F75" s="132"/>
      <c r="G75" s="132"/>
      <c r="H75" s="132"/>
      <c r="I75" s="132"/>
      <c r="J75" s="132"/>
      <c r="K75" s="132"/>
      <c r="L75" s="132"/>
      <c r="M75" s="132"/>
      <c r="N75" s="132"/>
      <c r="O75" s="132"/>
      <c r="P75" s="132"/>
    </row>
    <row r="76" spans="1:16" x14ac:dyDescent="0.35">
      <c r="F76" s="131"/>
      <c r="M76" s="131"/>
      <c r="N76" s="131"/>
      <c r="O76" s="131"/>
      <c r="P76" s="131"/>
    </row>
    <row r="77" spans="1:16" ht="14.5" customHeight="1" x14ac:dyDescent="0.35">
      <c r="A77" s="129" t="s">
        <v>106</v>
      </c>
      <c r="B77" s="129"/>
      <c r="C77" s="129"/>
      <c r="D77" s="129"/>
      <c r="E77" s="129"/>
      <c r="F77" s="129"/>
      <c r="G77" s="129"/>
      <c r="H77" s="129"/>
      <c r="I77" s="129"/>
      <c r="J77" s="129"/>
      <c r="K77" s="129"/>
      <c r="L77" s="129"/>
      <c r="M77" s="129"/>
      <c r="N77" s="129"/>
      <c r="O77" s="129"/>
      <c r="P77" s="129"/>
    </row>
    <row r="78" spans="1:16" x14ac:dyDescent="0.35">
      <c r="F78" s="131"/>
      <c r="M78" s="131"/>
      <c r="N78" s="131"/>
      <c r="O78" s="131"/>
      <c r="P78" s="131"/>
    </row>
    <row r="79" spans="1:16" s="139" customFormat="1" ht="15.5" x14ac:dyDescent="0.35">
      <c r="A79" s="132" t="s">
        <v>87</v>
      </c>
      <c r="B79" s="132"/>
      <c r="C79" s="132"/>
      <c r="D79" s="132"/>
      <c r="E79" s="132"/>
      <c r="F79" s="132"/>
      <c r="G79" s="132"/>
      <c r="H79" s="132"/>
      <c r="I79" s="132"/>
      <c r="J79" s="132"/>
      <c r="K79" s="132"/>
      <c r="L79" s="132"/>
      <c r="M79" s="132"/>
      <c r="N79" s="132"/>
      <c r="O79" s="132"/>
      <c r="P79" s="132"/>
    </row>
    <row r="80" spans="1:16" x14ac:dyDescent="0.35">
      <c r="F80" s="131"/>
      <c r="M80" s="131"/>
      <c r="N80" s="131"/>
      <c r="O80" s="131"/>
      <c r="P80" s="131"/>
    </row>
    <row r="81" spans="1:16" s="139" customFormat="1" ht="15.65" customHeight="1" x14ac:dyDescent="0.35">
      <c r="A81" s="129" t="s">
        <v>107</v>
      </c>
      <c r="B81" s="132"/>
      <c r="C81" s="132"/>
      <c r="D81" s="132"/>
      <c r="E81" s="132"/>
      <c r="F81" s="132"/>
      <c r="G81" s="132"/>
      <c r="H81" s="132"/>
      <c r="I81" s="132"/>
      <c r="J81" s="132"/>
      <c r="K81" s="132"/>
      <c r="L81" s="132"/>
      <c r="M81" s="132"/>
      <c r="N81" s="132"/>
      <c r="O81" s="132"/>
      <c r="P81" s="132"/>
    </row>
    <row r="82" spans="1:16" x14ac:dyDescent="0.35">
      <c r="F82" s="131"/>
      <c r="M82" s="131"/>
      <c r="N82" s="131"/>
      <c r="O82" s="131"/>
      <c r="P82" s="131"/>
    </row>
    <row r="83" spans="1:16" ht="14.5" customHeight="1" x14ac:dyDescent="0.35">
      <c r="A83" s="132" t="s">
        <v>88</v>
      </c>
      <c r="B83" s="129"/>
      <c r="C83" s="129"/>
      <c r="D83" s="129"/>
      <c r="E83" s="129"/>
      <c r="F83" s="129"/>
      <c r="G83" s="129"/>
      <c r="H83" s="129"/>
      <c r="I83" s="129"/>
      <c r="J83" s="129"/>
      <c r="K83" s="129"/>
      <c r="L83" s="129"/>
      <c r="M83" s="129"/>
      <c r="N83" s="129"/>
      <c r="O83" s="129"/>
      <c r="P83" s="129"/>
    </row>
    <row r="84" spans="1:16" ht="14.5" customHeight="1" x14ac:dyDescent="0.35">
      <c r="A84" s="129"/>
      <c r="B84" s="129"/>
      <c r="C84" s="129"/>
      <c r="D84" s="129"/>
      <c r="E84" s="129"/>
      <c r="F84" s="129"/>
      <c r="G84" s="129"/>
      <c r="H84" s="129"/>
      <c r="I84" s="129"/>
      <c r="J84" s="129"/>
      <c r="K84" s="129"/>
      <c r="L84" s="129"/>
      <c r="M84" s="129"/>
      <c r="N84" s="129"/>
      <c r="O84" s="129"/>
      <c r="P84" s="129"/>
    </row>
    <row r="85" spans="1:16" ht="14.5" customHeight="1" x14ac:dyDescent="0.35">
      <c r="A85" s="129" t="s">
        <v>108</v>
      </c>
      <c r="B85" s="129"/>
      <c r="C85" s="129"/>
      <c r="D85" s="129"/>
      <c r="E85" s="129"/>
      <c r="F85" s="129"/>
      <c r="G85" s="129"/>
      <c r="H85" s="129"/>
      <c r="I85" s="129"/>
      <c r="J85" s="129"/>
      <c r="K85" s="129"/>
      <c r="L85" s="129"/>
      <c r="M85" s="129"/>
      <c r="N85" s="129"/>
      <c r="O85" s="129"/>
      <c r="P85" s="129"/>
    </row>
    <row r="86" spans="1:16" x14ac:dyDescent="0.35">
      <c r="F86" s="131"/>
      <c r="M86" s="131"/>
      <c r="N86" s="131"/>
      <c r="O86" s="131"/>
      <c r="P86" s="131"/>
    </row>
    <row r="87" spans="1:16" ht="14.5" customHeight="1" x14ac:dyDescent="0.35">
      <c r="A87" s="132" t="s">
        <v>89</v>
      </c>
      <c r="B87" s="129"/>
      <c r="C87" s="129"/>
      <c r="D87" s="129"/>
      <c r="E87" s="129"/>
      <c r="F87" s="129"/>
      <c r="G87" s="129"/>
      <c r="H87" s="129"/>
      <c r="I87" s="129"/>
      <c r="J87" s="129"/>
      <c r="K87" s="129"/>
      <c r="L87" s="129"/>
      <c r="M87" s="129"/>
      <c r="N87" s="129"/>
      <c r="O87" s="129"/>
      <c r="P87" s="129"/>
    </row>
    <row r="88" spans="1:16" x14ac:dyDescent="0.35">
      <c r="F88" s="131"/>
      <c r="M88" s="131"/>
      <c r="N88" s="131"/>
      <c r="O88" s="131"/>
      <c r="P88" s="131"/>
    </row>
    <row r="89" spans="1:16" ht="14.5" customHeight="1" x14ac:dyDescent="0.35">
      <c r="A89" s="129" t="s">
        <v>111</v>
      </c>
      <c r="B89" s="129"/>
      <c r="C89" s="129"/>
      <c r="D89" s="129"/>
      <c r="E89" s="129"/>
      <c r="F89" s="129"/>
      <c r="G89" s="129"/>
      <c r="H89" s="129"/>
      <c r="I89" s="129"/>
      <c r="J89" s="129"/>
      <c r="K89" s="129"/>
      <c r="L89" s="129"/>
      <c r="M89" s="129"/>
      <c r="N89" s="129"/>
      <c r="O89" s="129"/>
      <c r="P89" s="129"/>
    </row>
    <row r="90" spans="1:16" x14ac:dyDescent="0.35">
      <c r="F90" s="131"/>
      <c r="M90" s="131"/>
      <c r="N90" s="131"/>
      <c r="O90" s="131"/>
      <c r="P90" s="131"/>
    </row>
    <row r="91" spans="1:16" ht="43.5" x14ac:dyDescent="0.35">
      <c r="A91" s="129" t="s">
        <v>117</v>
      </c>
      <c r="B91" s="129"/>
      <c r="C91" s="129"/>
      <c r="D91" s="129"/>
      <c r="E91" s="129"/>
      <c r="F91" s="129"/>
      <c r="G91" s="129"/>
      <c r="H91" s="129"/>
      <c r="I91" s="129"/>
      <c r="J91" s="129"/>
      <c r="K91" s="129"/>
      <c r="L91" s="129"/>
      <c r="M91" s="129"/>
      <c r="N91" s="129"/>
      <c r="O91" s="129"/>
      <c r="P91" s="129"/>
    </row>
    <row r="92" spans="1:16" ht="14.5" customHeight="1" x14ac:dyDescent="0.35">
      <c r="A92" s="133" t="s">
        <v>112</v>
      </c>
      <c r="B92" s="129"/>
      <c r="C92" s="129"/>
      <c r="D92" s="129"/>
      <c r="E92" s="129"/>
      <c r="F92" s="129"/>
      <c r="G92" s="129"/>
      <c r="H92" s="129"/>
      <c r="I92" s="129"/>
      <c r="J92" s="129"/>
      <c r="K92" s="129"/>
      <c r="L92" s="129"/>
      <c r="M92" s="129"/>
      <c r="N92" s="129"/>
      <c r="O92" s="129"/>
      <c r="P92" s="129"/>
    </row>
    <row r="93" spans="1:16" s="139" customFormat="1" ht="15.65" customHeight="1" x14ac:dyDescent="0.35">
      <c r="A93" s="133" t="s">
        <v>113</v>
      </c>
      <c r="B93" s="132"/>
      <c r="C93" s="132"/>
      <c r="D93" s="132"/>
      <c r="E93" s="132"/>
      <c r="F93" s="132"/>
      <c r="G93" s="132"/>
      <c r="H93" s="132"/>
      <c r="I93" s="132"/>
      <c r="J93" s="132"/>
      <c r="K93" s="132"/>
      <c r="L93" s="132"/>
      <c r="M93" s="132"/>
      <c r="N93" s="132"/>
      <c r="O93" s="132"/>
      <c r="P93" s="132"/>
    </row>
    <row r="94" spans="1:16" ht="14.5" customHeight="1" x14ac:dyDescent="0.35">
      <c r="A94" s="133" t="s">
        <v>114</v>
      </c>
      <c r="B94" s="129"/>
      <c r="C94" s="129"/>
      <c r="D94" s="129"/>
      <c r="E94" s="129"/>
      <c r="F94" s="129"/>
      <c r="G94" s="129"/>
      <c r="H94" s="129"/>
      <c r="I94" s="129"/>
      <c r="J94" s="129"/>
      <c r="K94" s="129"/>
      <c r="L94" s="129"/>
      <c r="M94" s="129"/>
      <c r="N94" s="129"/>
      <c r="O94" s="129"/>
      <c r="P94" s="129"/>
    </row>
    <row r="95" spans="1:16" x14ac:dyDescent="0.35">
      <c r="F95" s="131"/>
      <c r="M95" s="131"/>
      <c r="N95" s="131"/>
      <c r="O95" s="131"/>
      <c r="P95" s="131"/>
    </row>
    <row r="96" spans="1:16" ht="14.5" customHeight="1" x14ac:dyDescent="0.35">
      <c r="A96" s="132" t="s">
        <v>116</v>
      </c>
      <c r="B96" s="129"/>
      <c r="C96" s="129"/>
      <c r="D96" s="129"/>
      <c r="E96" s="129"/>
      <c r="F96" s="129"/>
      <c r="G96" s="129"/>
      <c r="H96" s="129"/>
      <c r="I96" s="129"/>
      <c r="J96" s="129"/>
      <c r="K96" s="129"/>
      <c r="L96" s="129"/>
      <c r="M96" s="129"/>
      <c r="N96" s="129"/>
      <c r="O96" s="129"/>
      <c r="P96" s="129"/>
    </row>
    <row r="97" spans="1:16" x14ac:dyDescent="0.35">
      <c r="F97" s="131"/>
      <c r="M97" s="131"/>
      <c r="N97" s="131"/>
      <c r="O97" s="131"/>
      <c r="P97" s="131"/>
    </row>
    <row r="98" spans="1:16" ht="14.5" customHeight="1" x14ac:dyDescent="0.35">
      <c r="A98" s="129" t="s">
        <v>115</v>
      </c>
      <c r="B98" s="129"/>
      <c r="C98" s="129"/>
      <c r="D98" s="129"/>
      <c r="E98" s="129"/>
      <c r="F98" s="129"/>
      <c r="G98" s="129"/>
      <c r="H98" s="129"/>
      <c r="I98" s="129"/>
      <c r="J98" s="129"/>
      <c r="K98" s="129"/>
      <c r="L98" s="129"/>
      <c r="M98" s="129"/>
      <c r="N98" s="129"/>
      <c r="O98" s="129"/>
      <c r="P98" s="129"/>
    </row>
    <row r="99" spans="1:16" x14ac:dyDescent="0.35">
      <c r="B99" s="129"/>
      <c r="C99" s="129"/>
      <c r="D99" s="129"/>
      <c r="E99" s="129"/>
      <c r="F99" s="129"/>
      <c r="G99" s="129"/>
      <c r="H99" s="129"/>
      <c r="I99" s="129"/>
      <c r="J99" s="129"/>
      <c r="K99" s="129"/>
      <c r="L99" s="129"/>
      <c r="M99" s="129"/>
      <c r="N99" s="129"/>
      <c r="O99" s="129"/>
      <c r="P99" s="129"/>
    </row>
    <row r="100" spans="1:16" ht="29" x14ac:dyDescent="0.35">
      <c r="A100" s="129" t="s">
        <v>118</v>
      </c>
      <c r="F100" s="131"/>
      <c r="M100" s="131"/>
      <c r="N100" s="131"/>
      <c r="O100" s="131"/>
      <c r="P100" s="131"/>
    </row>
    <row r="102" spans="1:16" x14ac:dyDescent="0.35">
      <c r="A102" s="129"/>
      <c r="F102" s="131"/>
      <c r="M102" s="131"/>
      <c r="N102" s="131"/>
      <c r="O102" s="131"/>
      <c r="P102" s="131"/>
    </row>
    <row r="103" spans="1:16" x14ac:dyDescent="0.35">
      <c r="A103" s="129"/>
      <c r="F103" s="131"/>
      <c r="M103" s="131"/>
      <c r="N103" s="131"/>
      <c r="O103" s="131"/>
      <c r="P103" s="131"/>
    </row>
    <row r="106" spans="1:16" x14ac:dyDescent="0.35">
      <c r="A106" s="129"/>
      <c r="F106" s="131"/>
      <c r="M106" s="131"/>
      <c r="N106" s="131"/>
      <c r="O106" s="131"/>
      <c r="P106" s="131"/>
    </row>
    <row r="108" spans="1:16" x14ac:dyDescent="0.35">
      <c r="A108" s="129"/>
      <c r="F108" s="131"/>
      <c r="M108" s="131"/>
      <c r="N108" s="131"/>
      <c r="O108" s="131"/>
      <c r="P108" s="1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9"/>
  <sheetViews>
    <sheetView zoomScale="80" zoomScaleNormal="80" workbookViewId="0">
      <selection activeCell="A6" sqref="A6:P6"/>
    </sheetView>
  </sheetViews>
  <sheetFormatPr defaultColWidth="8.7265625" defaultRowHeight="14.5" x14ac:dyDescent="0.35"/>
  <cols>
    <col min="1" max="1" width="26" style="193" customWidth="1"/>
    <col min="2" max="3" width="31.7265625" style="193" customWidth="1"/>
    <col min="4" max="4" width="14" style="193" bestFit="1" customWidth="1"/>
    <col min="5" max="5" width="12.26953125" style="193" bestFit="1" customWidth="1"/>
    <col min="6" max="6" width="8.1796875" style="193" bestFit="1" customWidth="1"/>
    <col min="7" max="7" width="12.26953125" style="193" bestFit="1" customWidth="1"/>
    <col min="8" max="8" width="7.1796875" style="193" bestFit="1" customWidth="1"/>
    <col min="9" max="9" width="12.26953125" style="193" bestFit="1" customWidth="1"/>
    <col min="10" max="10" width="8.1796875" style="193" bestFit="1" customWidth="1"/>
    <col min="11" max="11" width="12.26953125" style="193" bestFit="1" customWidth="1"/>
    <col min="12" max="12" width="7.54296875" style="193" bestFit="1" customWidth="1"/>
    <col min="13" max="13" width="14" style="193" bestFit="1" customWidth="1"/>
    <col min="14" max="14" width="8.1796875" style="193" bestFit="1" customWidth="1"/>
    <col min="15" max="15" width="14" style="193" bestFit="1" customWidth="1"/>
    <col min="16" max="16" width="9.1796875" style="193" bestFit="1" customWidth="1"/>
    <col min="17" max="16384" width="8.7265625" style="193"/>
  </cols>
  <sheetData>
    <row r="1" spans="1:16" ht="29.5" customHeight="1" x14ac:dyDescent="0.35">
      <c r="A1" s="206" t="s">
        <v>133</v>
      </c>
      <c r="B1" s="206"/>
      <c r="C1" s="206"/>
      <c r="D1" s="206"/>
      <c r="E1" s="206"/>
      <c r="F1" s="206"/>
      <c r="G1" s="206"/>
      <c r="H1" s="206"/>
      <c r="I1" s="206"/>
      <c r="J1" s="206"/>
      <c r="K1" s="206"/>
      <c r="L1" s="206"/>
      <c r="M1" s="206"/>
      <c r="N1" s="206"/>
      <c r="O1" s="206"/>
      <c r="P1" s="206"/>
    </row>
    <row r="2" spans="1:16" ht="29.5" customHeight="1" x14ac:dyDescent="0.35">
      <c r="A2" s="206" t="s">
        <v>134</v>
      </c>
      <c r="B2" s="206"/>
      <c r="C2" s="206"/>
      <c r="D2" s="206"/>
      <c r="E2" s="206"/>
      <c r="F2" s="206"/>
      <c r="G2" s="206"/>
      <c r="H2" s="206"/>
      <c r="I2" s="206"/>
      <c r="J2" s="206"/>
      <c r="K2" s="206"/>
      <c r="L2" s="206"/>
      <c r="M2" s="206"/>
      <c r="N2" s="206"/>
      <c r="O2" s="206"/>
      <c r="P2" s="206"/>
    </row>
    <row r="3" spans="1:16" ht="29.5" customHeight="1" x14ac:dyDescent="0.35">
      <c r="A3" s="206" t="s">
        <v>178</v>
      </c>
      <c r="B3" s="206"/>
      <c r="C3" s="206"/>
      <c r="D3" s="206"/>
      <c r="E3" s="206"/>
      <c r="F3" s="206"/>
      <c r="G3" s="206"/>
      <c r="H3" s="206"/>
      <c r="I3" s="206"/>
      <c r="J3" s="206"/>
      <c r="K3" s="206"/>
      <c r="L3" s="206"/>
      <c r="M3" s="206"/>
      <c r="N3" s="206"/>
      <c r="O3" s="206"/>
      <c r="P3" s="206"/>
    </row>
    <row r="4" spans="1:16" ht="29.5" customHeight="1" x14ac:dyDescent="0.35">
      <c r="A4" s="206" t="s">
        <v>135</v>
      </c>
      <c r="B4" s="206"/>
      <c r="C4" s="206"/>
      <c r="D4" s="206"/>
      <c r="E4" s="206"/>
      <c r="F4" s="206"/>
      <c r="G4" s="206"/>
      <c r="H4" s="206"/>
      <c r="I4" s="206"/>
      <c r="J4" s="206"/>
      <c r="K4" s="206"/>
      <c r="L4" s="206"/>
      <c r="M4" s="206"/>
      <c r="N4" s="206"/>
      <c r="O4" s="206"/>
      <c r="P4" s="206"/>
    </row>
    <row r="5" spans="1:16" x14ac:dyDescent="0.35">
      <c r="A5" s="210" t="s">
        <v>137</v>
      </c>
      <c r="B5" s="210"/>
      <c r="C5" s="210"/>
      <c r="D5" s="210"/>
      <c r="E5" s="210"/>
      <c r="F5" s="210"/>
      <c r="G5" s="210"/>
      <c r="H5" s="210"/>
      <c r="I5" s="210"/>
      <c r="J5" s="210"/>
      <c r="K5" s="210"/>
      <c r="L5" s="210"/>
      <c r="M5" s="210"/>
      <c r="N5" s="210"/>
      <c r="O5" s="210"/>
      <c r="P5" s="210"/>
    </row>
    <row r="6" spans="1:16" ht="29.5" customHeight="1" x14ac:dyDescent="0.35">
      <c r="A6" s="210" t="s">
        <v>208</v>
      </c>
      <c r="B6" s="210"/>
      <c r="C6" s="210"/>
      <c r="D6" s="210"/>
      <c r="E6" s="210"/>
      <c r="F6" s="210"/>
      <c r="G6" s="210"/>
      <c r="H6" s="210"/>
      <c r="I6" s="210"/>
      <c r="J6" s="210"/>
      <c r="K6" s="210"/>
      <c r="L6" s="210"/>
      <c r="M6" s="210"/>
      <c r="N6" s="210"/>
      <c r="O6" s="210"/>
      <c r="P6" s="210"/>
    </row>
    <row r="7" spans="1:16" x14ac:dyDescent="0.35">
      <c r="A7" s="211" t="s">
        <v>195</v>
      </c>
      <c r="B7" s="211"/>
      <c r="C7" s="211"/>
      <c r="D7" s="211"/>
      <c r="E7" s="211"/>
      <c r="F7" s="211"/>
      <c r="G7" s="211"/>
      <c r="H7" s="211"/>
      <c r="I7" s="211"/>
      <c r="J7" s="211"/>
      <c r="K7" s="211"/>
      <c r="L7" s="211"/>
      <c r="M7" s="211"/>
      <c r="N7" s="211"/>
      <c r="O7" s="211"/>
      <c r="P7" s="211"/>
    </row>
    <row r="8" spans="1:16" x14ac:dyDescent="0.35">
      <c r="A8" s="210" t="s">
        <v>138</v>
      </c>
      <c r="B8" s="210"/>
      <c r="C8" s="210"/>
      <c r="D8" s="210"/>
      <c r="E8" s="210"/>
      <c r="F8" s="210"/>
      <c r="G8" s="210"/>
      <c r="H8" s="210"/>
      <c r="I8" s="210"/>
      <c r="J8" s="210"/>
      <c r="K8" s="210"/>
      <c r="L8" s="210"/>
      <c r="M8" s="210"/>
      <c r="N8" s="210"/>
      <c r="O8" s="210"/>
      <c r="P8" s="210"/>
    </row>
    <row r="9" spans="1:16" ht="15" thickBot="1" x14ac:dyDescent="0.4">
      <c r="A9" s="212"/>
      <c r="B9" s="212"/>
      <c r="C9" s="212"/>
      <c r="D9" s="212"/>
      <c r="E9" s="212"/>
      <c r="F9" s="212"/>
      <c r="G9" s="212"/>
      <c r="H9" s="212"/>
      <c r="I9" s="212"/>
      <c r="J9" s="212"/>
      <c r="K9" s="212"/>
      <c r="L9" s="212"/>
      <c r="M9" s="212"/>
      <c r="N9" s="212"/>
      <c r="O9" s="212"/>
      <c r="P9" s="212"/>
    </row>
    <row r="10" spans="1:16" s="131" customFormat="1" ht="44" thickBot="1" x14ac:dyDescent="0.4">
      <c r="A10" s="207" t="s">
        <v>62</v>
      </c>
      <c r="B10" s="208"/>
      <c r="C10" s="209"/>
      <c r="D10" s="140" t="s">
        <v>191</v>
      </c>
      <c r="E10" s="141" t="s">
        <v>10</v>
      </c>
      <c r="F10" s="142" t="s">
        <v>5</v>
      </c>
      <c r="G10" s="143" t="s">
        <v>95</v>
      </c>
      <c r="H10" s="144" t="s">
        <v>16</v>
      </c>
      <c r="I10" s="145" t="s">
        <v>12</v>
      </c>
      <c r="J10" s="146" t="s">
        <v>6</v>
      </c>
      <c r="K10" s="147" t="s">
        <v>24</v>
      </c>
      <c r="L10" s="148" t="s">
        <v>25</v>
      </c>
      <c r="M10" s="149" t="s">
        <v>19</v>
      </c>
      <c r="N10" s="150" t="s">
        <v>20</v>
      </c>
      <c r="O10" s="159" t="s">
        <v>66</v>
      </c>
      <c r="P10" s="161" t="s">
        <v>67</v>
      </c>
    </row>
    <row r="11" spans="1:16" s="131" customFormat="1" x14ac:dyDescent="0.35">
      <c r="A11" s="203" t="s">
        <v>26</v>
      </c>
      <c r="B11" s="204"/>
      <c r="C11" s="205"/>
      <c r="D11" s="152">
        <f>SUM(D12:D19)</f>
        <v>69600</v>
      </c>
      <c r="E11" s="162">
        <f>SUM(E12:E19)</f>
        <v>19175</v>
      </c>
      <c r="F11" s="153">
        <f t="shared" ref="F11:F21" si="0">E11/$M11</f>
        <v>0.2755028735632184</v>
      </c>
      <c r="G11" s="163">
        <f>SUM(G12:G19)</f>
        <v>13175</v>
      </c>
      <c r="H11" s="154">
        <f t="shared" ref="H11:H17" si="1">G11/$M11</f>
        <v>0.18929597701149425</v>
      </c>
      <c r="I11" s="164">
        <f>SUM(I12:I19)</f>
        <v>9500</v>
      </c>
      <c r="J11" s="155">
        <f t="shared" ref="J11:J17" si="2">I11/$M11</f>
        <v>0.13649425287356323</v>
      </c>
      <c r="K11" s="165">
        <f>SUM(K12:K19)</f>
        <v>27750</v>
      </c>
      <c r="L11" s="156">
        <f t="shared" ref="L11:L17" si="3">K11/$M11</f>
        <v>0.39870689655172414</v>
      </c>
      <c r="M11" s="152">
        <f>SUM(M12:M19)</f>
        <v>69600</v>
      </c>
      <c r="N11" s="166">
        <f>M11/D11</f>
        <v>1</v>
      </c>
      <c r="O11" s="152">
        <f>SUM(O12:O19)</f>
        <v>41850</v>
      </c>
      <c r="P11" s="166">
        <f>O11/$M11</f>
        <v>0.60129310344827591</v>
      </c>
    </row>
    <row r="12" spans="1:16" s="131" customFormat="1" x14ac:dyDescent="0.35">
      <c r="A12" s="151" t="s">
        <v>119</v>
      </c>
      <c r="B12" s="194" t="s">
        <v>99</v>
      </c>
      <c r="C12" s="195"/>
      <c r="D12" s="157">
        <f>50000*0.25</f>
        <v>12500</v>
      </c>
      <c r="E12" s="158">
        <f>$D12*0.75*0.3</f>
        <v>2812.5</v>
      </c>
      <c r="F12" s="182">
        <f t="shared" si="0"/>
        <v>0.22500000000000001</v>
      </c>
      <c r="G12" s="158">
        <f>$D12*0.75*0.3</f>
        <v>2812.5</v>
      </c>
      <c r="H12" s="183">
        <f t="shared" si="1"/>
        <v>0.22500000000000001</v>
      </c>
      <c r="I12" s="158">
        <f>$D12*0.75*0.4</f>
        <v>3750</v>
      </c>
      <c r="J12" s="184">
        <f t="shared" si="2"/>
        <v>0.3</v>
      </c>
      <c r="K12" s="158">
        <f>$D12*0.25</f>
        <v>3125</v>
      </c>
      <c r="L12" s="185">
        <f t="shared" si="3"/>
        <v>0.25</v>
      </c>
      <c r="M12" s="186">
        <f t="shared" ref="M12:M19" si="4">$E12+$G12+$I12+$K12</f>
        <v>12500</v>
      </c>
      <c r="N12" s="187">
        <f t="shared" ref="N12:N19" si="5">($E12+$G12+$I12+$K12)/D12</f>
        <v>1</v>
      </c>
      <c r="O12" s="186">
        <f t="shared" ref="O12:O19" si="6">$E12+$G12+$I12</f>
        <v>9375</v>
      </c>
      <c r="P12" s="187">
        <f t="shared" ref="P12:P19" si="7">($E12+$G12+$I12)/M12</f>
        <v>0.75</v>
      </c>
    </row>
    <row r="13" spans="1:16" s="131" customFormat="1" x14ac:dyDescent="0.35">
      <c r="A13" s="178"/>
      <c r="B13" s="194" t="s">
        <v>100</v>
      </c>
      <c r="C13" s="195"/>
      <c r="D13" s="157">
        <f>D12*0.2</f>
        <v>2500</v>
      </c>
      <c r="E13" s="157">
        <f>E12*0.2</f>
        <v>562.5</v>
      </c>
      <c r="F13" s="182">
        <f t="shared" si="0"/>
        <v>0.22500000000000001</v>
      </c>
      <c r="G13" s="157">
        <f>G12*0.2</f>
        <v>562.5</v>
      </c>
      <c r="H13" s="183">
        <f t="shared" si="1"/>
        <v>0.22500000000000001</v>
      </c>
      <c r="I13" s="157">
        <f>I12*0.2</f>
        <v>750</v>
      </c>
      <c r="J13" s="184">
        <f t="shared" si="2"/>
        <v>0.3</v>
      </c>
      <c r="K13" s="157">
        <f>K12*0.2</f>
        <v>625</v>
      </c>
      <c r="L13" s="185">
        <f t="shared" si="3"/>
        <v>0.25</v>
      </c>
      <c r="M13" s="186">
        <f t="shared" si="4"/>
        <v>2500</v>
      </c>
      <c r="N13" s="187">
        <f t="shared" ref="N13" si="8">($E13+$G13+$I13+$K13)/D13</f>
        <v>1</v>
      </c>
      <c r="O13" s="186">
        <f t="shared" si="6"/>
        <v>1875</v>
      </c>
      <c r="P13" s="187">
        <f t="shared" ref="P13" si="9">($E13+$G13+$I13)/M13</f>
        <v>0.75</v>
      </c>
    </row>
    <row r="14" spans="1:16" s="131" customFormat="1" x14ac:dyDescent="0.35">
      <c r="A14" s="151" t="s">
        <v>120</v>
      </c>
      <c r="B14" s="194" t="s">
        <v>123</v>
      </c>
      <c r="C14" s="195"/>
      <c r="D14" s="157">
        <f>40000*1</f>
        <v>40000</v>
      </c>
      <c r="E14" s="158">
        <f>$D14*0.5*0.4</f>
        <v>8000</v>
      </c>
      <c r="F14" s="182">
        <f t="shared" si="0"/>
        <v>0.2</v>
      </c>
      <c r="G14" s="158">
        <f>$D14*0.5*0.4</f>
        <v>8000</v>
      </c>
      <c r="H14" s="183">
        <f t="shared" si="1"/>
        <v>0.2</v>
      </c>
      <c r="I14" s="158">
        <f>$D14*0.5*0.2</f>
        <v>4000</v>
      </c>
      <c r="J14" s="184">
        <f t="shared" si="2"/>
        <v>0.1</v>
      </c>
      <c r="K14" s="158">
        <f>$D14*0.5</f>
        <v>20000</v>
      </c>
      <c r="L14" s="185">
        <f t="shared" si="3"/>
        <v>0.5</v>
      </c>
      <c r="M14" s="186">
        <f t="shared" si="4"/>
        <v>40000</v>
      </c>
      <c r="N14" s="187">
        <f t="shared" si="5"/>
        <v>1</v>
      </c>
      <c r="O14" s="186">
        <f t="shared" si="6"/>
        <v>20000</v>
      </c>
      <c r="P14" s="187">
        <f t="shared" si="7"/>
        <v>0.5</v>
      </c>
    </row>
    <row r="15" spans="1:16" s="131" customFormat="1" x14ac:dyDescent="0.35">
      <c r="A15" s="178"/>
      <c r="B15" s="194" t="s">
        <v>100</v>
      </c>
      <c r="C15" s="195"/>
      <c r="D15" s="157">
        <f>D14*0.2</f>
        <v>8000</v>
      </c>
      <c r="E15" s="157">
        <f>E14*0.2</f>
        <v>1600</v>
      </c>
      <c r="F15" s="182">
        <f t="shared" si="0"/>
        <v>0.2</v>
      </c>
      <c r="G15" s="157">
        <f>G14*0.2</f>
        <v>1600</v>
      </c>
      <c r="H15" s="183">
        <f t="shared" si="1"/>
        <v>0.2</v>
      </c>
      <c r="I15" s="157">
        <f>I14*0.2</f>
        <v>800</v>
      </c>
      <c r="J15" s="184">
        <f t="shared" si="2"/>
        <v>0.1</v>
      </c>
      <c r="K15" s="157">
        <f>K14*0.2</f>
        <v>4000</v>
      </c>
      <c r="L15" s="185">
        <f t="shared" si="3"/>
        <v>0.5</v>
      </c>
      <c r="M15" s="186">
        <f t="shared" si="4"/>
        <v>8000</v>
      </c>
      <c r="N15" s="187">
        <f t="shared" si="5"/>
        <v>1</v>
      </c>
      <c r="O15" s="186">
        <f t="shared" si="6"/>
        <v>4000</v>
      </c>
      <c r="P15" s="187">
        <f t="shared" si="7"/>
        <v>0.5</v>
      </c>
    </row>
    <row r="16" spans="1:16" s="131" customFormat="1" x14ac:dyDescent="0.35">
      <c r="A16" s="178" t="s">
        <v>180</v>
      </c>
      <c r="B16" s="194" t="s">
        <v>128</v>
      </c>
      <c r="C16" s="195"/>
      <c r="D16" s="157">
        <f>100*3</f>
        <v>300</v>
      </c>
      <c r="E16" s="158">
        <v>100</v>
      </c>
      <c r="F16" s="182">
        <f t="shared" si="0"/>
        <v>0.33333333333333331</v>
      </c>
      <c r="G16" s="158">
        <v>100</v>
      </c>
      <c r="H16" s="183">
        <f t="shared" si="1"/>
        <v>0.33333333333333331</v>
      </c>
      <c r="I16" s="158">
        <v>100</v>
      </c>
      <c r="J16" s="184">
        <f t="shared" si="2"/>
        <v>0.33333333333333331</v>
      </c>
      <c r="K16" s="158"/>
      <c r="L16" s="185">
        <f t="shared" si="3"/>
        <v>0</v>
      </c>
      <c r="M16" s="186">
        <f t="shared" si="4"/>
        <v>300</v>
      </c>
      <c r="N16" s="187">
        <f t="shared" si="5"/>
        <v>1</v>
      </c>
      <c r="O16" s="186">
        <f t="shared" si="6"/>
        <v>300</v>
      </c>
      <c r="P16" s="187">
        <f t="shared" si="7"/>
        <v>1</v>
      </c>
    </row>
    <row r="17" spans="1:16" s="131" customFormat="1" x14ac:dyDescent="0.35">
      <c r="A17" s="178"/>
      <c r="B17" s="194" t="s">
        <v>141</v>
      </c>
      <c r="C17" s="195"/>
      <c r="D17" s="157">
        <f>100*3</f>
        <v>300</v>
      </c>
      <c r="E17" s="158">
        <v>100</v>
      </c>
      <c r="F17" s="182">
        <f t="shared" si="0"/>
        <v>0.33333333333333331</v>
      </c>
      <c r="G17" s="158">
        <v>100</v>
      </c>
      <c r="H17" s="183">
        <f t="shared" si="1"/>
        <v>0.33333333333333331</v>
      </c>
      <c r="I17" s="158">
        <v>100</v>
      </c>
      <c r="J17" s="184">
        <f t="shared" si="2"/>
        <v>0.33333333333333331</v>
      </c>
      <c r="K17" s="158"/>
      <c r="L17" s="185">
        <f t="shared" si="3"/>
        <v>0</v>
      </c>
      <c r="M17" s="186">
        <f t="shared" si="4"/>
        <v>300</v>
      </c>
      <c r="N17" s="187">
        <f t="shared" si="5"/>
        <v>1</v>
      </c>
      <c r="O17" s="186">
        <f t="shared" si="6"/>
        <v>300</v>
      </c>
      <c r="P17" s="187">
        <f t="shared" si="7"/>
        <v>1</v>
      </c>
    </row>
    <row r="18" spans="1:16" s="131" customFormat="1" x14ac:dyDescent="0.35">
      <c r="A18" s="178" t="s">
        <v>185</v>
      </c>
      <c r="B18" s="194" t="s">
        <v>144</v>
      </c>
      <c r="C18" s="195"/>
      <c r="D18" s="157">
        <v>5500</v>
      </c>
      <c r="E18" s="158">
        <v>5500</v>
      </c>
      <c r="F18" s="182">
        <f t="shared" si="0"/>
        <v>1</v>
      </c>
      <c r="G18" s="158"/>
      <c r="H18" s="183"/>
      <c r="I18" s="158"/>
      <c r="J18" s="184"/>
      <c r="K18" s="158"/>
      <c r="L18" s="185"/>
      <c r="M18" s="186">
        <f t="shared" si="4"/>
        <v>5500</v>
      </c>
      <c r="N18" s="187">
        <f t="shared" si="5"/>
        <v>1</v>
      </c>
      <c r="O18" s="186">
        <f t="shared" si="6"/>
        <v>5500</v>
      </c>
      <c r="P18" s="187">
        <f t="shared" si="7"/>
        <v>1</v>
      </c>
    </row>
    <row r="19" spans="1:16" s="131" customFormat="1" x14ac:dyDescent="0.35">
      <c r="A19" s="178" t="s">
        <v>182</v>
      </c>
      <c r="B19" s="194" t="s">
        <v>147</v>
      </c>
      <c r="C19" s="195"/>
      <c r="D19" s="157">
        <v>500</v>
      </c>
      <c r="E19" s="158">
        <v>500</v>
      </c>
      <c r="F19" s="182">
        <f t="shared" si="0"/>
        <v>1</v>
      </c>
      <c r="G19" s="158"/>
      <c r="H19" s="183"/>
      <c r="I19" s="158"/>
      <c r="J19" s="184"/>
      <c r="K19" s="158"/>
      <c r="L19" s="185"/>
      <c r="M19" s="186">
        <f t="shared" si="4"/>
        <v>500</v>
      </c>
      <c r="N19" s="187">
        <f t="shared" si="5"/>
        <v>1</v>
      </c>
      <c r="O19" s="186">
        <f t="shared" si="6"/>
        <v>500</v>
      </c>
      <c r="P19" s="187">
        <f t="shared" si="7"/>
        <v>1</v>
      </c>
    </row>
    <row r="20" spans="1:16" s="131" customFormat="1" x14ac:dyDescent="0.35">
      <c r="A20" s="200" t="s">
        <v>37</v>
      </c>
      <c r="B20" s="201"/>
      <c r="C20" s="202"/>
      <c r="D20" s="152">
        <f>SUM(D21:D24)</f>
        <v>31050</v>
      </c>
      <c r="E20" s="162">
        <f>SUM(E21:E24)</f>
        <v>7100</v>
      </c>
      <c r="F20" s="153">
        <f t="shared" si="0"/>
        <v>0.22866344605475039</v>
      </c>
      <c r="G20" s="163">
        <f>SUM(G21:G24)</f>
        <v>7100</v>
      </c>
      <c r="H20" s="154">
        <f>G20/$M20</f>
        <v>0.22866344605475039</v>
      </c>
      <c r="I20" s="164">
        <f>SUM(I21:I24)</f>
        <v>9350</v>
      </c>
      <c r="J20" s="155">
        <f>I20/$M20</f>
        <v>0.30112721417069244</v>
      </c>
      <c r="K20" s="165">
        <f>SUM(K21:K24)</f>
        <v>7500</v>
      </c>
      <c r="L20" s="156">
        <f>K20/$M20</f>
        <v>0.24154589371980675</v>
      </c>
      <c r="M20" s="152">
        <f>SUM(M21:M24)</f>
        <v>31050</v>
      </c>
      <c r="N20" s="166">
        <f>M20/D20</f>
        <v>1</v>
      </c>
      <c r="O20" s="152">
        <f>SUM(O21:O24)</f>
        <v>23550</v>
      </c>
      <c r="P20" s="166">
        <f>O20/$M20</f>
        <v>0.75845410628019327</v>
      </c>
    </row>
    <row r="21" spans="1:16" s="131" customFormat="1" ht="14.5" customHeight="1" x14ac:dyDescent="0.35">
      <c r="A21" s="151" t="s">
        <v>119</v>
      </c>
      <c r="B21" s="194" t="s">
        <v>99</v>
      </c>
      <c r="C21" s="195"/>
      <c r="D21" s="157">
        <f>50000*0.5</f>
        <v>25000</v>
      </c>
      <c r="E21" s="158">
        <f>$D21*0.75*0.3</f>
        <v>5625</v>
      </c>
      <c r="F21" s="182">
        <f t="shared" si="0"/>
        <v>0.22500000000000001</v>
      </c>
      <c r="G21" s="158">
        <f>$D21*0.75*0.3</f>
        <v>5625</v>
      </c>
      <c r="H21" s="183">
        <f>G21/$M21</f>
        <v>0.22500000000000001</v>
      </c>
      <c r="I21" s="158">
        <f>$D21*0.75*0.4</f>
        <v>7500</v>
      </c>
      <c r="J21" s="184">
        <f>I21/$M21</f>
        <v>0.3</v>
      </c>
      <c r="K21" s="158">
        <f>$D21*0.25</f>
        <v>6250</v>
      </c>
      <c r="L21" s="185">
        <f>K21/$M21</f>
        <v>0.25</v>
      </c>
      <c r="M21" s="186">
        <f>$E21+$G21+$I21+$K21</f>
        <v>25000</v>
      </c>
      <c r="N21" s="187">
        <f>($E21+$G21+$I21+$K21)/D21</f>
        <v>1</v>
      </c>
      <c r="O21" s="186">
        <f>$E21+$G21+$I21</f>
        <v>18750</v>
      </c>
      <c r="P21" s="187">
        <f>($E21+$G21+$I21)/M21</f>
        <v>0.75</v>
      </c>
    </row>
    <row r="22" spans="1:16" s="131" customFormat="1" x14ac:dyDescent="0.35">
      <c r="A22" s="178"/>
      <c r="B22" s="194" t="s">
        <v>100</v>
      </c>
      <c r="C22" s="195"/>
      <c r="D22" s="157">
        <f>D21*0.2</f>
        <v>5000</v>
      </c>
      <c r="E22" s="158">
        <f>$D22*0.75*0.3</f>
        <v>1125</v>
      </c>
      <c r="F22" s="182">
        <f t="shared" ref="F22:F23" si="10">E22/$M22</f>
        <v>0.22500000000000001</v>
      </c>
      <c r="G22" s="158">
        <f>$D22*0.75*0.3</f>
        <v>1125</v>
      </c>
      <c r="H22" s="183">
        <f t="shared" ref="H22:H23" si="11">G22/$M22</f>
        <v>0.22500000000000001</v>
      </c>
      <c r="I22" s="158">
        <f>$D22*0.75*0.4</f>
        <v>1500</v>
      </c>
      <c r="J22" s="184">
        <f t="shared" ref="J22:J23" si="12">I22/$M22</f>
        <v>0.3</v>
      </c>
      <c r="K22" s="158">
        <f>$D22*0.25</f>
        <v>1250</v>
      </c>
      <c r="L22" s="185">
        <f t="shared" ref="L22:L23" si="13">K22/$M22</f>
        <v>0.25</v>
      </c>
      <c r="M22" s="186">
        <f>$E22+$G22+$I22+$K22</f>
        <v>5000</v>
      </c>
      <c r="N22" s="187">
        <f>($E22+$G22+$I22+$K22)/D22</f>
        <v>1</v>
      </c>
      <c r="O22" s="186">
        <f>$E22+$G22+$I22</f>
        <v>3750</v>
      </c>
      <c r="P22" s="187">
        <f>($E22+$G22+$I22)/M22</f>
        <v>0.75</v>
      </c>
    </row>
    <row r="23" spans="1:16" s="131" customFormat="1" x14ac:dyDescent="0.35">
      <c r="A23" s="178" t="s">
        <v>183</v>
      </c>
      <c r="B23" s="194" t="s">
        <v>126</v>
      </c>
      <c r="C23" s="195"/>
      <c r="D23" s="157">
        <f>500*3*0.5</f>
        <v>750</v>
      </c>
      <c r="E23" s="157">
        <f>500*0.5</f>
        <v>250</v>
      </c>
      <c r="F23" s="182">
        <f t="shared" si="10"/>
        <v>0.33333333333333331</v>
      </c>
      <c r="G23" s="157">
        <f>500*0.5</f>
        <v>250</v>
      </c>
      <c r="H23" s="183">
        <f t="shared" si="11"/>
        <v>0.33333333333333331</v>
      </c>
      <c r="I23" s="157">
        <f>500*0.5</f>
        <v>250</v>
      </c>
      <c r="J23" s="184">
        <f t="shared" si="12"/>
        <v>0.33333333333333331</v>
      </c>
      <c r="K23" s="158"/>
      <c r="L23" s="185">
        <f t="shared" si="13"/>
        <v>0</v>
      </c>
      <c r="M23" s="186">
        <f>$E23+$G23+$I23+$K23</f>
        <v>750</v>
      </c>
      <c r="N23" s="187">
        <f>($E23+$G23+$I23+$K23)/D23</f>
        <v>1</v>
      </c>
      <c r="O23" s="186">
        <f>$E23+$G23+$I23</f>
        <v>750</v>
      </c>
      <c r="P23" s="187">
        <f>($E23+$G23+$I23)/M23</f>
        <v>1</v>
      </c>
    </row>
    <row r="24" spans="1:16" s="131" customFormat="1" x14ac:dyDescent="0.35">
      <c r="A24" s="178" t="s">
        <v>180</v>
      </c>
      <c r="B24" s="194" t="s">
        <v>128</v>
      </c>
      <c r="C24" s="195"/>
      <c r="D24" s="157">
        <f>100*3</f>
        <v>300</v>
      </c>
      <c r="E24" s="158">
        <v>100</v>
      </c>
      <c r="F24" s="182">
        <f t="shared" ref="F24:F31" si="14">E24/$M24</f>
        <v>0.33333333333333331</v>
      </c>
      <c r="G24" s="158">
        <v>100</v>
      </c>
      <c r="H24" s="183">
        <f>G24/$M24</f>
        <v>0.33333333333333331</v>
      </c>
      <c r="I24" s="158">
        <v>100</v>
      </c>
      <c r="J24" s="184">
        <f>I24/$M24</f>
        <v>0.33333333333333331</v>
      </c>
      <c r="K24" s="158"/>
      <c r="L24" s="185">
        <f>K24/$M24</f>
        <v>0</v>
      </c>
      <c r="M24" s="186">
        <f>$E24+$G24+$I24+$K24</f>
        <v>300</v>
      </c>
      <c r="N24" s="187">
        <f>($E24+$G24+$I24+$K24)/D24</f>
        <v>1</v>
      </c>
      <c r="O24" s="186">
        <f>$E24+$G24+$I24</f>
        <v>300</v>
      </c>
      <c r="P24" s="187">
        <f>($E24+$G24+$I24)/M24</f>
        <v>1</v>
      </c>
    </row>
    <row r="25" spans="1:16" s="131" customFormat="1" x14ac:dyDescent="0.35">
      <c r="A25" s="200" t="s">
        <v>40</v>
      </c>
      <c r="B25" s="201"/>
      <c r="C25" s="202"/>
      <c r="D25" s="152">
        <f>SUM(D26:D27)</f>
        <v>1000</v>
      </c>
      <c r="E25" s="162">
        <f>SUM(E26:E27)</f>
        <v>1000</v>
      </c>
      <c r="F25" s="153">
        <f t="shared" si="14"/>
        <v>1</v>
      </c>
      <c r="G25" s="163">
        <f>SUM(G26:G27)</f>
        <v>0</v>
      </c>
      <c r="H25" s="154">
        <f>G25/$M25</f>
        <v>0</v>
      </c>
      <c r="I25" s="164">
        <f>SUM(I26:I27)</f>
        <v>0</v>
      </c>
      <c r="J25" s="155">
        <f>I25/$M25</f>
        <v>0</v>
      </c>
      <c r="K25" s="165">
        <f>SUM(K26:K27)</f>
        <v>0</v>
      </c>
      <c r="L25" s="156">
        <f>K25/$M25</f>
        <v>0</v>
      </c>
      <c r="M25" s="152">
        <f>SUM(M26:M27)</f>
        <v>1000</v>
      </c>
      <c r="N25" s="166">
        <f>M25/D25</f>
        <v>1</v>
      </c>
      <c r="O25" s="152">
        <f>SUM(O26:O27)</f>
        <v>1000</v>
      </c>
      <c r="P25" s="166">
        <f>O25/$M25</f>
        <v>1</v>
      </c>
    </row>
    <row r="26" spans="1:16" s="131" customFormat="1" x14ac:dyDescent="0.35">
      <c r="A26" s="178" t="s">
        <v>180</v>
      </c>
      <c r="B26" s="196" t="s">
        <v>181</v>
      </c>
      <c r="C26" s="195"/>
      <c r="D26" s="157">
        <f>25*20</f>
        <v>500</v>
      </c>
      <c r="E26" s="157">
        <f>25*20</f>
        <v>500</v>
      </c>
      <c r="F26" s="182">
        <f t="shared" si="14"/>
        <v>1</v>
      </c>
      <c r="G26" s="157"/>
      <c r="H26" s="183"/>
      <c r="I26" s="157"/>
      <c r="J26" s="184"/>
      <c r="K26" s="158"/>
      <c r="L26" s="185"/>
      <c r="M26" s="186">
        <f t="shared" ref="M26:M27" si="15">$E26+$G26+$I26+$K26</f>
        <v>500</v>
      </c>
      <c r="N26" s="187">
        <f t="shared" ref="N26:N27" si="16">($E26+$G26+$I26+$K26)/D26</f>
        <v>1</v>
      </c>
      <c r="O26" s="186">
        <f t="shared" ref="O26:O27" si="17">$E26+$G26+$I26</f>
        <v>500</v>
      </c>
      <c r="P26" s="187">
        <f t="shared" ref="P26:P27" si="18">($E26+$G26+$I26)/M26</f>
        <v>1</v>
      </c>
    </row>
    <row r="27" spans="1:16" s="131" customFormat="1" x14ac:dyDescent="0.35">
      <c r="A27" s="178" t="s">
        <v>182</v>
      </c>
      <c r="B27" s="196" t="s">
        <v>132</v>
      </c>
      <c r="C27" s="195"/>
      <c r="D27" s="157">
        <v>500</v>
      </c>
      <c r="E27" s="157">
        <v>500</v>
      </c>
      <c r="F27" s="182">
        <f t="shared" si="14"/>
        <v>1</v>
      </c>
      <c r="G27" s="157"/>
      <c r="H27" s="183"/>
      <c r="I27" s="157"/>
      <c r="J27" s="184"/>
      <c r="K27" s="158"/>
      <c r="L27" s="185"/>
      <c r="M27" s="186">
        <f t="shared" si="15"/>
        <v>500</v>
      </c>
      <c r="N27" s="187">
        <f t="shared" si="16"/>
        <v>1</v>
      </c>
      <c r="O27" s="186">
        <f t="shared" si="17"/>
        <v>500</v>
      </c>
      <c r="P27" s="187">
        <f t="shared" si="18"/>
        <v>1</v>
      </c>
    </row>
    <row r="28" spans="1:16" s="131" customFormat="1" ht="14.5" customHeight="1" x14ac:dyDescent="0.35">
      <c r="A28" s="200" t="s">
        <v>44</v>
      </c>
      <c r="B28" s="201"/>
      <c r="C28" s="202"/>
      <c r="D28" s="152">
        <f>SUM(D29:D34)</f>
        <v>6662.5</v>
      </c>
      <c r="E28" s="162">
        <f>SUM(E29:E34)</f>
        <v>2818.75</v>
      </c>
      <c r="F28" s="153">
        <f t="shared" si="14"/>
        <v>0.42307692307692307</v>
      </c>
      <c r="G28" s="163">
        <f>SUM(G29:G34)</f>
        <v>818.75</v>
      </c>
      <c r="H28" s="154">
        <f>G28/$M28</f>
        <v>0.12288930581613508</v>
      </c>
      <c r="I28" s="164">
        <f>SUM(I29:I34)</f>
        <v>3025</v>
      </c>
      <c r="J28" s="155">
        <f t="shared" ref="J28:J33" si="19">I28/$M28</f>
        <v>0.45403377110694182</v>
      </c>
      <c r="K28" s="165">
        <f>SUM(K29:K34)</f>
        <v>0</v>
      </c>
      <c r="L28" s="156">
        <f>K28/$M28</f>
        <v>0</v>
      </c>
      <c r="M28" s="152">
        <f>SUM(M29:M34)</f>
        <v>6662.5</v>
      </c>
      <c r="N28" s="166">
        <f>M28/D28</f>
        <v>1</v>
      </c>
      <c r="O28" s="152">
        <f>SUM(O29:O34)</f>
        <v>6662.5</v>
      </c>
      <c r="P28" s="166">
        <f>O28/$M28</f>
        <v>1</v>
      </c>
    </row>
    <row r="29" spans="1:16" s="131" customFormat="1" x14ac:dyDescent="0.35">
      <c r="A29" s="151" t="s">
        <v>121</v>
      </c>
      <c r="B29" s="194" t="s">
        <v>179</v>
      </c>
      <c r="C29" s="195"/>
      <c r="D29" s="157">
        <f>37500*0.05</f>
        <v>1875</v>
      </c>
      <c r="E29" s="158">
        <f>$D29*0.3</f>
        <v>562.5</v>
      </c>
      <c r="F29" s="182">
        <f t="shared" si="14"/>
        <v>0.3</v>
      </c>
      <c r="G29" s="158">
        <f>$D29*0.3</f>
        <v>562.5</v>
      </c>
      <c r="H29" s="183">
        <f>G29/$M29</f>
        <v>0.3</v>
      </c>
      <c r="I29" s="158">
        <f>$D29*0.4</f>
        <v>750</v>
      </c>
      <c r="J29" s="184">
        <f t="shared" si="19"/>
        <v>0.4</v>
      </c>
      <c r="K29" s="158"/>
      <c r="L29" s="185">
        <f>K29/$M29</f>
        <v>0</v>
      </c>
      <c r="M29" s="186">
        <f>$E29+$G29+$I29+$K29</f>
        <v>1875</v>
      </c>
      <c r="N29" s="187">
        <f>($E29+$G29+$I29+$K29)/D29</f>
        <v>1</v>
      </c>
      <c r="O29" s="186">
        <f>$E29+$G29+$I29</f>
        <v>1875</v>
      </c>
      <c r="P29" s="187">
        <f>($E29+$G29+$I29)/M29</f>
        <v>1</v>
      </c>
    </row>
    <row r="30" spans="1:16" s="131" customFormat="1" x14ac:dyDescent="0.35">
      <c r="A30" s="178"/>
      <c r="B30" s="194" t="s">
        <v>125</v>
      </c>
      <c r="C30" s="195"/>
      <c r="D30" s="157">
        <f>D29*0.1</f>
        <v>187.5</v>
      </c>
      <c r="E30" s="157">
        <f>E29*0.1</f>
        <v>56.25</v>
      </c>
      <c r="F30" s="182">
        <f t="shared" si="14"/>
        <v>0.3</v>
      </c>
      <c r="G30" s="157">
        <f>G29*0.1</f>
        <v>56.25</v>
      </c>
      <c r="H30" s="183">
        <f>G30/$M30</f>
        <v>0.3</v>
      </c>
      <c r="I30" s="157">
        <f>I29*0.1</f>
        <v>75</v>
      </c>
      <c r="J30" s="184">
        <f t="shared" si="19"/>
        <v>0.4</v>
      </c>
      <c r="K30" s="158"/>
      <c r="L30" s="185">
        <f>K30/$M30</f>
        <v>0</v>
      </c>
      <c r="M30" s="186">
        <f>$E30+$G30+$I30+$K30</f>
        <v>187.5</v>
      </c>
      <c r="N30" s="187">
        <f>($E30+$G30+$I30+$K30)/D30</f>
        <v>1</v>
      </c>
      <c r="O30" s="186">
        <f>$E30+$G30+$I30</f>
        <v>187.5</v>
      </c>
      <c r="P30" s="187">
        <f>($E30+$G30+$I30)/M30</f>
        <v>1</v>
      </c>
    </row>
    <row r="31" spans="1:16" s="131" customFormat="1" ht="14.5" customHeight="1" x14ac:dyDescent="0.35">
      <c r="A31" s="178" t="s">
        <v>183</v>
      </c>
      <c r="B31" s="194" t="s">
        <v>205</v>
      </c>
      <c r="C31" s="195"/>
      <c r="D31" s="158">
        <f>100*3</f>
        <v>300</v>
      </c>
      <c r="E31" s="158">
        <v>100</v>
      </c>
      <c r="F31" s="182">
        <f t="shared" si="14"/>
        <v>0.33333333333333331</v>
      </c>
      <c r="G31" s="158">
        <v>100</v>
      </c>
      <c r="H31" s="183">
        <f>G31/$M31</f>
        <v>0.33333333333333331</v>
      </c>
      <c r="I31" s="158">
        <v>100</v>
      </c>
      <c r="J31" s="184">
        <f t="shared" si="19"/>
        <v>0.33333333333333331</v>
      </c>
      <c r="K31" s="158"/>
      <c r="L31" s="185">
        <f>K31/$M31</f>
        <v>0</v>
      </c>
      <c r="M31" s="186">
        <f>$E31+$G31+$I31+$K31</f>
        <v>300</v>
      </c>
      <c r="N31" s="187">
        <f>($E31+$G31+$I31+$K31)/D31</f>
        <v>1</v>
      </c>
      <c r="O31" s="186">
        <f>$E31+$G31+$I31</f>
        <v>300</v>
      </c>
      <c r="P31" s="187">
        <f>($E31+$G31+$I31)/M31</f>
        <v>1</v>
      </c>
    </row>
    <row r="32" spans="1:16" s="131" customFormat="1" ht="14.5" customHeight="1" x14ac:dyDescent="0.35">
      <c r="A32" s="178" t="s">
        <v>180</v>
      </c>
      <c r="B32" s="196" t="s">
        <v>184</v>
      </c>
      <c r="C32" s="195"/>
      <c r="D32" s="157">
        <f>25*80</f>
        <v>2000</v>
      </c>
      <c r="E32" s="158"/>
      <c r="F32" s="182"/>
      <c r="G32" s="158"/>
      <c r="H32" s="183"/>
      <c r="I32" s="157">
        <f>25*80</f>
        <v>2000</v>
      </c>
      <c r="J32" s="184">
        <f t="shared" si="19"/>
        <v>1</v>
      </c>
      <c r="K32" s="158"/>
      <c r="L32" s="185"/>
      <c r="M32" s="186">
        <f t="shared" ref="M32" si="20">$E32+$G32+$I32+$K32</f>
        <v>2000</v>
      </c>
      <c r="N32" s="187">
        <f t="shared" ref="N32" si="21">($E32+$G32+$I32+$K32)/D32</f>
        <v>1</v>
      </c>
      <c r="O32" s="186">
        <f t="shared" ref="O32" si="22">$E32+$G32+$I32</f>
        <v>2000</v>
      </c>
      <c r="P32" s="187">
        <f t="shared" ref="P32" si="23">($E32+$G32+$I32)/M32</f>
        <v>1</v>
      </c>
    </row>
    <row r="33" spans="1:16" s="131" customFormat="1" x14ac:dyDescent="0.35">
      <c r="A33" s="178"/>
      <c r="B33" s="194" t="s">
        <v>141</v>
      </c>
      <c r="C33" s="195"/>
      <c r="D33" s="157">
        <f>100*3</f>
        <v>300</v>
      </c>
      <c r="E33" s="158">
        <v>100</v>
      </c>
      <c r="F33" s="182">
        <f t="shared" ref="F33:F39" si="24">E33/$M33</f>
        <v>0.33333333333333331</v>
      </c>
      <c r="G33" s="158">
        <v>100</v>
      </c>
      <c r="H33" s="183">
        <f>G33/$M33</f>
        <v>0.33333333333333331</v>
      </c>
      <c r="I33" s="158">
        <v>100</v>
      </c>
      <c r="J33" s="184">
        <f t="shared" si="19"/>
        <v>0.33333333333333331</v>
      </c>
      <c r="K33" s="158"/>
      <c r="L33" s="185">
        <f>K33/$M33</f>
        <v>0</v>
      </c>
      <c r="M33" s="186">
        <f>$E33+$G33+$I33+$K33</f>
        <v>300</v>
      </c>
      <c r="N33" s="187">
        <f>($E33+$G33+$I33+$K33)/D33</f>
        <v>1</v>
      </c>
      <c r="O33" s="186">
        <f>$E33+$G33+$I33</f>
        <v>300</v>
      </c>
      <c r="P33" s="187">
        <f>($E33+$G33+$I33)/M33</f>
        <v>1</v>
      </c>
    </row>
    <row r="34" spans="1:16" s="131" customFormat="1" x14ac:dyDescent="0.35">
      <c r="A34" s="178" t="s">
        <v>182</v>
      </c>
      <c r="B34" s="194" t="s">
        <v>187</v>
      </c>
      <c r="C34" s="195"/>
      <c r="D34" s="157">
        <v>2000</v>
      </c>
      <c r="E34" s="158">
        <v>2000</v>
      </c>
      <c r="F34" s="182">
        <f t="shared" si="24"/>
        <v>1</v>
      </c>
      <c r="G34" s="158"/>
      <c r="H34" s="183"/>
      <c r="I34" s="158"/>
      <c r="J34" s="184"/>
      <c r="K34" s="158"/>
      <c r="L34" s="185"/>
      <c r="M34" s="186">
        <f>$E34+$G34+$I34+$K34</f>
        <v>2000</v>
      </c>
      <c r="N34" s="187">
        <f>($E34+$G34+$I34+$K34)/D34</f>
        <v>1</v>
      </c>
      <c r="O34" s="186">
        <f>$E34+$G34+$I34</f>
        <v>2000</v>
      </c>
      <c r="P34" s="187">
        <f>($E34+$G34+$I34)/M34</f>
        <v>1</v>
      </c>
    </row>
    <row r="35" spans="1:16" s="131" customFormat="1" x14ac:dyDescent="0.35">
      <c r="A35" s="200" t="s">
        <v>46</v>
      </c>
      <c r="B35" s="201"/>
      <c r="C35" s="202"/>
      <c r="D35" s="152">
        <f>SUM(D36:D42)</f>
        <v>53737.5</v>
      </c>
      <c r="E35" s="162">
        <f>SUM(E36:E42)</f>
        <v>15306.25</v>
      </c>
      <c r="F35" s="153">
        <f t="shared" si="24"/>
        <v>0.28483368225168643</v>
      </c>
      <c r="G35" s="163">
        <f>SUM(G36:G42)</f>
        <v>15306.25</v>
      </c>
      <c r="H35" s="154">
        <f>G35/$M35</f>
        <v>0.28483368225168643</v>
      </c>
      <c r="I35" s="164">
        <f>SUM(I36:I42)</f>
        <v>20125</v>
      </c>
      <c r="J35" s="155">
        <f>I35/$M35</f>
        <v>0.37450569899976738</v>
      </c>
      <c r="K35" s="165">
        <f>SUM(K36:K42)</f>
        <v>3000</v>
      </c>
      <c r="L35" s="156">
        <f>K35/$M35</f>
        <v>5.5826936496859735E-2</v>
      </c>
      <c r="M35" s="152">
        <f>SUM(M36:M42)</f>
        <v>53737.5</v>
      </c>
      <c r="N35" s="166">
        <f>M35/D35</f>
        <v>1</v>
      </c>
      <c r="O35" s="152">
        <f>SUM(O36:O42)</f>
        <v>50737.5</v>
      </c>
      <c r="P35" s="166">
        <f>O35/$M35</f>
        <v>0.94417306350314023</v>
      </c>
    </row>
    <row r="36" spans="1:16" s="131" customFormat="1" ht="14.5" customHeight="1" x14ac:dyDescent="0.35">
      <c r="A36" s="151" t="s">
        <v>119</v>
      </c>
      <c r="B36" s="194" t="s">
        <v>99</v>
      </c>
      <c r="C36" s="195"/>
      <c r="D36" s="157">
        <f>50000*0.2</f>
        <v>10000</v>
      </c>
      <c r="E36" s="158">
        <f>$D36*0.75*0.3</f>
        <v>2250</v>
      </c>
      <c r="F36" s="182">
        <f t="shared" si="24"/>
        <v>0.22500000000000001</v>
      </c>
      <c r="G36" s="158">
        <f>$D36*0.75*0.3</f>
        <v>2250</v>
      </c>
      <c r="H36" s="183">
        <f>G36/$M36</f>
        <v>0.22500000000000001</v>
      </c>
      <c r="I36" s="158">
        <f>$D36*0.75*0.4</f>
        <v>3000</v>
      </c>
      <c r="J36" s="184">
        <f>I36/$M36</f>
        <v>0.3</v>
      </c>
      <c r="K36" s="158">
        <f>$D36*0.25</f>
        <v>2500</v>
      </c>
      <c r="L36" s="185">
        <f>K36/$M36</f>
        <v>0.25</v>
      </c>
      <c r="M36" s="186">
        <f t="shared" ref="M36:M42" si="25">$E36+$G36+$I36+$K36</f>
        <v>10000</v>
      </c>
      <c r="N36" s="187">
        <f t="shared" ref="N36:N42" si="26">($E36+$G36+$I36+$K36)/D36</f>
        <v>1</v>
      </c>
      <c r="O36" s="186">
        <f t="shared" ref="O36:O42" si="27">$E36+$G36+$I36</f>
        <v>7500</v>
      </c>
      <c r="P36" s="187">
        <f t="shared" ref="P36:P42" si="28">($E36+$G36+$I36)/M36</f>
        <v>0.75</v>
      </c>
    </row>
    <row r="37" spans="1:16" s="131" customFormat="1" x14ac:dyDescent="0.35">
      <c r="A37" s="178"/>
      <c r="B37" s="194" t="s">
        <v>100</v>
      </c>
      <c r="C37" s="195"/>
      <c r="D37" s="157">
        <f>D36*0.2</f>
        <v>2000</v>
      </c>
      <c r="E37" s="157">
        <f>E36*0.2</f>
        <v>450</v>
      </c>
      <c r="F37" s="182">
        <f t="shared" si="24"/>
        <v>0.22500000000000001</v>
      </c>
      <c r="G37" s="157">
        <f>G36*0.2</f>
        <v>450</v>
      </c>
      <c r="H37" s="183">
        <f>G37/$M37</f>
        <v>0.22500000000000001</v>
      </c>
      <c r="I37" s="157">
        <f>I36*0.2</f>
        <v>600</v>
      </c>
      <c r="J37" s="184">
        <f>I37/$M37</f>
        <v>0.3</v>
      </c>
      <c r="K37" s="157">
        <f>K36*0.2</f>
        <v>500</v>
      </c>
      <c r="L37" s="185">
        <f>K37/$M37</f>
        <v>0.25</v>
      </c>
      <c r="M37" s="186">
        <f t="shared" si="25"/>
        <v>2000</v>
      </c>
      <c r="N37" s="187">
        <f t="shared" si="26"/>
        <v>1</v>
      </c>
      <c r="O37" s="186">
        <f t="shared" si="27"/>
        <v>1500</v>
      </c>
      <c r="P37" s="187">
        <f t="shared" si="28"/>
        <v>0.75</v>
      </c>
    </row>
    <row r="38" spans="1:16" s="131" customFormat="1" ht="14.5" customHeight="1" x14ac:dyDescent="0.35">
      <c r="A38" s="151" t="s">
        <v>121</v>
      </c>
      <c r="B38" s="194" t="s">
        <v>179</v>
      </c>
      <c r="C38" s="195"/>
      <c r="D38" s="157">
        <f>37500*0.95</f>
        <v>35625</v>
      </c>
      <c r="E38" s="158">
        <f>$D38*0.3</f>
        <v>10687.5</v>
      </c>
      <c r="F38" s="182">
        <f t="shared" si="24"/>
        <v>0.3</v>
      </c>
      <c r="G38" s="158">
        <f>$D38*0.3</f>
        <v>10687.5</v>
      </c>
      <c r="H38" s="183">
        <f>G38/$M38</f>
        <v>0.3</v>
      </c>
      <c r="I38" s="158">
        <f>$D38*0.4</f>
        <v>14250</v>
      </c>
      <c r="J38" s="184">
        <f>I38/$M38</f>
        <v>0.4</v>
      </c>
      <c r="K38" s="158"/>
      <c r="L38" s="185">
        <f>K38/$M38</f>
        <v>0</v>
      </c>
      <c r="M38" s="186">
        <f t="shared" si="25"/>
        <v>35625</v>
      </c>
      <c r="N38" s="187">
        <f t="shared" si="26"/>
        <v>1</v>
      </c>
      <c r="O38" s="186">
        <f t="shared" si="27"/>
        <v>35625</v>
      </c>
      <c r="P38" s="187">
        <f t="shared" si="28"/>
        <v>1</v>
      </c>
    </row>
    <row r="39" spans="1:16" s="131" customFormat="1" x14ac:dyDescent="0.35">
      <c r="A39" s="178"/>
      <c r="B39" s="194" t="s">
        <v>125</v>
      </c>
      <c r="C39" s="195"/>
      <c r="D39" s="157">
        <f>D38*0.1</f>
        <v>3562.5</v>
      </c>
      <c r="E39" s="157">
        <f>E38*0.1</f>
        <v>1068.75</v>
      </c>
      <c r="F39" s="182">
        <f t="shared" si="24"/>
        <v>0.3</v>
      </c>
      <c r="G39" s="157">
        <f>G38*0.1</f>
        <v>1068.75</v>
      </c>
      <c r="H39" s="183">
        <f>G39/$M39</f>
        <v>0.3</v>
      </c>
      <c r="I39" s="157">
        <f>I38*0.1</f>
        <v>1425</v>
      </c>
      <c r="J39" s="184">
        <f>I39/$M39</f>
        <v>0.4</v>
      </c>
      <c r="K39" s="158"/>
      <c r="L39" s="185">
        <f>K39/$M39</f>
        <v>0</v>
      </c>
      <c r="M39" s="186">
        <f t="shared" si="25"/>
        <v>3562.5</v>
      </c>
      <c r="N39" s="187">
        <f t="shared" si="26"/>
        <v>1</v>
      </c>
      <c r="O39" s="186">
        <f t="shared" si="27"/>
        <v>3562.5</v>
      </c>
      <c r="P39" s="187">
        <f t="shared" si="28"/>
        <v>1</v>
      </c>
    </row>
    <row r="40" spans="1:16" s="131" customFormat="1" x14ac:dyDescent="0.35">
      <c r="A40" s="178" t="s">
        <v>183</v>
      </c>
      <c r="B40" s="194" t="s">
        <v>126</v>
      </c>
      <c r="C40" s="195"/>
      <c r="D40" s="157">
        <f>500*3*0.5</f>
        <v>750</v>
      </c>
      <c r="E40" s="157">
        <f>500*0.5</f>
        <v>250</v>
      </c>
      <c r="F40" s="182">
        <f t="shared" ref="F40" si="29">E40/$M40</f>
        <v>0.33333333333333331</v>
      </c>
      <c r="G40" s="157">
        <f>500*0.5</f>
        <v>250</v>
      </c>
      <c r="H40" s="183">
        <f t="shared" ref="H40" si="30">G40/$M40</f>
        <v>0.33333333333333331</v>
      </c>
      <c r="I40" s="157">
        <f>500*0.5</f>
        <v>250</v>
      </c>
      <c r="J40" s="184">
        <f t="shared" ref="J40" si="31">I40/$M40</f>
        <v>0.33333333333333331</v>
      </c>
      <c r="K40" s="158"/>
      <c r="L40" s="185">
        <f t="shared" ref="L40" si="32">K40/$M40</f>
        <v>0</v>
      </c>
      <c r="M40" s="186">
        <f t="shared" si="25"/>
        <v>750</v>
      </c>
      <c r="N40" s="187">
        <f t="shared" si="26"/>
        <v>1</v>
      </c>
      <c r="O40" s="186">
        <f t="shared" si="27"/>
        <v>750</v>
      </c>
      <c r="P40" s="187">
        <f t="shared" si="28"/>
        <v>1</v>
      </c>
    </row>
    <row r="41" spans="1:16" s="131" customFormat="1" x14ac:dyDescent="0.35">
      <c r="A41" s="178" t="s">
        <v>180</v>
      </c>
      <c r="B41" s="194" t="s">
        <v>128</v>
      </c>
      <c r="C41" s="195"/>
      <c r="D41" s="157">
        <f>100*3</f>
        <v>300</v>
      </c>
      <c r="E41" s="158">
        <v>100</v>
      </c>
      <c r="F41" s="182">
        <f>E41/$M41</f>
        <v>0.33333333333333331</v>
      </c>
      <c r="G41" s="158">
        <v>100</v>
      </c>
      <c r="H41" s="183">
        <f>G41/$M41</f>
        <v>0.33333333333333331</v>
      </c>
      <c r="I41" s="158">
        <v>100</v>
      </c>
      <c r="J41" s="184">
        <f>I41/$M41</f>
        <v>0.33333333333333331</v>
      </c>
      <c r="K41" s="158"/>
      <c r="L41" s="185">
        <f>K41/$M41</f>
        <v>0</v>
      </c>
      <c r="M41" s="186">
        <f t="shared" si="25"/>
        <v>300</v>
      </c>
      <c r="N41" s="187">
        <f t="shared" si="26"/>
        <v>1</v>
      </c>
      <c r="O41" s="186">
        <f t="shared" si="27"/>
        <v>300</v>
      </c>
      <c r="P41" s="187">
        <f t="shared" si="28"/>
        <v>1</v>
      </c>
    </row>
    <row r="42" spans="1:16" s="131" customFormat="1" x14ac:dyDescent="0.35">
      <c r="A42" s="178"/>
      <c r="B42" s="196" t="s">
        <v>186</v>
      </c>
      <c r="C42" s="195"/>
      <c r="D42" s="157">
        <f>62.5*12*2</f>
        <v>1500</v>
      </c>
      <c r="E42" s="157">
        <f>62.5*12*2/3</f>
        <v>500</v>
      </c>
      <c r="F42" s="182">
        <f>E42/$M42</f>
        <v>0.33333333333333331</v>
      </c>
      <c r="G42" s="157">
        <f>62.5*12*2/3</f>
        <v>500</v>
      </c>
      <c r="H42" s="183">
        <f>G42/$M42</f>
        <v>0.33333333333333331</v>
      </c>
      <c r="I42" s="157">
        <f>62.5*12*2/3</f>
        <v>500</v>
      </c>
      <c r="J42" s="184">
        <f>I42/$M42</f>
        <v>0.33333333333333331</v>
      </c>
      <c r="K42" s="158"/>
      <c r="L42" s="185">
        <f>K42/$M42</f>
        <v>0</v>
      </c>
      <c r="M42" s="186">
        <f t="shared" si="25"/>
        <v>1500</v>
      </c>
      <c r="N42" s="187">
        <f t="shared" si="26"/>
        <v>1</v>
      </c>
      <c r="O42" s="186">
        <f t="shared" si="27"/>
        <v>1500</v>
      </c>
      <c r="P42" s="187">
        <f t="shared" si="28"/>
        <v>1</v>
      </c>
    </row>
    <row r="43" spans="1:16" s="131" customFormat="1" x14ac:dyDescent="0.35">
      <c r="A43" s="200" t="s">
        <v>64</v>
      </c>
      <c r="B43" s="201"/>
      <c r="C43" s="202"/>
      <c r="D43" s="152">
        <f>SUM(D44:D47)</f>
        <v>46125</v>
      </c>
      <c r="E43" s="162">
        <f>SUM(E44:E47)</f>
        <v>3262.5</v>
      </c>
      <c r="F43" s="153">
        <f>E43/$M43</f>
        <v>7.0731707317073164E-2</v>
      </c>
      <c r="G43" s="163">
        <f>SUM(G44:G47)</f>
        <v>3262.5</v>
      </c>
      <c r="H43" s="154">
        <f>G43/$M43</f>
        <v>7.0731707317073164E-2</v>
      </c>
      <c r="I43" s="164">
        <f>SUM(I44:I47)</f>
        <v>4350</v>
      </c>
      <c r="J43" s="155">
        <f>I43/$M43</f>
        <v>9.4308943089430899E-2</v>
      </c>
      <c r="K43" s="165">
        <f>SUM(K44:K47)</f>
        <v>35250</v>
      </c>
      <c r="L43" s="156">
        <f>K43/$M43</f>
        <v>0.76422764227642281</v>
      </c>
      <c r="M43" s="152">
        <f>SUM(M44:M47)</f>
        <v>46125</v>
      </c>
      <c r="N43" s="166">
        <f>M43/D43</f>
        <v>1</v>
      </c>
      <c r="O43" s="152">
        <f>SUM(O44:O47)</f>
        <v>10875</v>
      </c>
      <c r="P43" s="166">
        <f>O43/$M43</f>
        <v>0.23577235772357724</v>
      </c>
    </row>
    <row r="44" spans="1:16" s="131" customFormat="1" ht="14.5" customHeight="1" x14ac:dyDescent="0.35">
      <c r="A44" s="151" t="s">
        <v>119</v>
      </c>
      <c r="B44" s="194" t="s">
        <v>99</v>
      </c>
      <c r="C44" s="195"/>
      <c r="D44" s="157">
        <f>50000*0.05</f>
        <v>2500</v>
      </c>
      <c r="E44" s="158">
        <f>$D44*0.75*0.3</f>
        <v>562.5</v>
      </c>
      <c r="F44" s="182">
        <f>E44/$M44</f>
        <v>0.22500000000000001</v>
      </c>
      <c r="G44" s="158">
        <f>$D44*0.75*0.3</f>
        <v>562.5</v>
      </c>
      <c r="H44" s="183">
        <f>G44/$M44</f>
        <v>0.22500000000000001</v>
      </c>
      <c r="I44" s="158">
        <f>$D44*0.75*0.4</f>
        <v>750</v>
      </c>
      <c r="J44" s="184">
        <f>I44/$M44</f>
        <v>0.3</v>
      </c>
      <c r="K44" s="158">
        <f>$D44*0.25</f>
        <v>625</v>
      </c>
      <c r="L44" s="185">
        <f>K44/$M44</f>
        <v>0.25</v>
      </c>
      <c r="M44" s="186">
        <f>$E44+$G44+$I44+$K44</f>
        <v>2500</v>
      </c>
      <c r="N44" s="187">
        <f>($E44+$G44+$I44+$K44)/D44</f>
        <v>1</v>
      </c>
      <c r="O44" s="186">
        <f>$E44+$G44+$I44</f>
        <v>1875</v>
      </c>
      <c r="P44" s="187">
        <f>($E44+$G44+$I44)/M44</f>
        <v>0.75</v>
      </c>
    </row>
    <row r="45" spans="1:16" s="131" customFormat="1" x14ac:dyDescent="0.35">
      <c r="A45" s="178"/>
      <c r="B45" s="194" t="s">
        <v>100</v>
      </c>
      <c r="C45" s="195"/>
      <c r="D45" s="157">
        <f>D44*0.2</f>
        <v>500</v>
      </c>
      <c r="E45" s="157">
        <f>E44*0.2</f>
        <v>112.5</v>
      </c>
      <c r="F45" s="182">
        <f>E45/$M45</f>
        <v>0.22500000000000001</v>
      </c>
      <c r="G45" s="157">
        <f>G44*0.2</f>
        <v>112.5</v>
      </c>
      <c r="H45" s="183">
        <f>G45/$M45</f>
        <v>0.22500000000000001</v>
      </c>
      <c r="I45" s="157">
        <f>I44*0.2</f>
        <v>150</v>
      </c>
      <c r="J45" s="184">
        <f>I45/$M45</f>
        <v>0.3</v>
      </c>
      <c r="K45" s="157">
        <f>K44*0.2</f>
        <v>125</v>
      </c>
      <c r="L45" s="185">
        <f>K45/$M45</f>
        <v>0.25</v>
      </c>
      <c r="M45" s="186">
        <f>$E45+$G45+$I45+$K45</f>
        <v>500</v>
      </c>
      <c r="N45" s="187">
        <f>($E45+$G45+$I45+$K45)/D45</f>
        <v>1</v>
      </c>
      <c r="O45" s="186">
        <f>$E45+$G45+$I45</f>
        <v>375</v>
      </c>
      <c r="P45" s="187">
        <f>($E45+$G45+$I45)/M45</f>
        <v>0.75</v>
      </c>
    </row>
    <row r="46" spans="1:16" s="131" customFormat="1" ht="14.5" customHeight="1" x14ac:dyDescent="0.35">
      <c r="A46" s="151" t="s">
        <v>122</v>
      </c>
      <c r="B46" s="194" t="s">
        <v>124</v>
      </c>
      <c r="C46" s="195"/>
      <c r="D46" s="157">
        <f>37500*1</f>
        <v>37500</v>
      </c>
      <c r="E46" s="158">
        <f>$D46*0.2*0.3</f>
        <v>2250</v>
      </c>
      <c r="F46" s="182">
        <f t="shared" ref="F46:F47" si="33">E46/$M46</f>
        <v>0.06</v>
      </c>
      <c r="G46" s="158">
        <f>$D46*0.2*0.3</f>
        <v>2250</v>
      </c>
      <c r="H46" s="183">
        <f t="shared" ref="H46:H47" si="34">G46/$M46</f>
        <v>0.06</v>
      </c>
      <c r="I46" s="158">
        <f>$D46*0.2*0.4</f>
        <v>3000</v>
      </c>
      <c r="J46" s="184">
        <f t="shared" ref="J46:J47" si="35">I46/$M46</f>
        <v>0.08</v>
      </c>
      <c r="K46" s="158">
        <f>$D46*0.8</f>
        <v>30000</v>
      </c>
      <c r="L46" s="185">
        <f t="shared" ref="L46:L47" si="36">K46/$M46</f>
        <v>0.8</v>
      </c>
      <c r="M46" s="186">
        <f t="shared" ref="M46:M47" si="37">$E46+$G46+$I46+$K46</f>
        <v>37500</v>
      </c>
      <c r="N46" s="187">
        <f t="shared" ref="N46:N47" si="38">($E46+$G46+$I46+$K46)/D46</f>
        <v>1</v>
      </c>
      <c r="O46" s="186">
        <f t="shared" ref="O46:O47" si="39">$E46+$G46+$I46</f>
        <v>7500</v>
      </c>
      <c r="P46" s="187">
        <f t="shared" ref="P46:P47" si="40">($E46+$G46+$I46)/M46</f>
        <v>0.2</v>
      </c>
    </row>
    <row r="47" spans="1:16" s="131" customFormat="1" ht="14.5" customHeight="1" x14ac:dyDescent="0.35">
      <c r="A47" s="178"/>
      <c r="B47" s="194" t="s">
        <v>127</v>
      </c>
      <c r="C47" s="195"/>
      <c r="D47" s="157">
        <f>D46*0.15</f>
        <v>5625</v>
      </c>
      <c r="E47" s="157">
        <f>E46*0.15</f>
        <v>337.5</v>
      </c>
      <c r="F47" s="182">
        <f t="shared" si="33"/>
        <v>0.06</v>
      </c>
      <c r="G47" s="157">
        <f>G46*0.15</f>
        <v>337.5</v>
      </c>
      <c r="H47" s="183">
        <f t="shared" si="34"/>
        <v>0.06</v>
      </c>
      <c r="I47" s="157">
        <f>I46*0.15</f>
        <v>450</v>
      </c>
      <c r="J47" s="184">
        <f t="shared" si="35"/>
        <v>0.08</v>
      </c>
      <c r="K47" s="157">
        <f>K46*0.15</f>
        <v>4500</v>
      </c>
      <c r="L47" s="185">
        <f t="shared" si="36"/>
        <v>0.8</v>
      </c>
      <c r="M47" s="186">
        <f t="shared" si="37"/>
        <v>5625</v>
      </c>
      <c r="N47" s="187">
        <f t="shared" si="38"/>
        <v>1</v>
      </c>
      <c r="O47" s="186">
        <f t="shared" si="39"/>
        <v>1125</v>
      </c>
      <c r="P47" s="187">
        <f t="shared" si="40"/>
        <v>0.2</v>
      </c>
    </row>
    <row r="48" spans="1:16" s="131" customFormat="1" ht="15" thickBot="1" x14ac:dyDescent="0.4">
      <c r="A48" s="216" t="s">
        <v>3</v>
      </c>
      <c r="B48" s="217"/>
      <c r="C48" s="218"/>
      <c r="D48" s="152">
        <f>D11+D20+D25+D28+D35+D43</f>
        <v>208175</v>
      </c>
      <c r="E48" s="162">
        <f>E11+E20+E25+E28+E35+E43</f>
        <v>48662.5</v>
      </c>
      <c r="F48" s="153">
        <f>E48/$M48</f>
        <v>0.23375765581842201</v>
      </c>
      <c r="G48" s="163">
        <f>G11+G20+G25+G28+G35+G43</f>
        <v>39662.5</v>
      </c>
      <c r="H48" s="154">
        <f>G48/$M48</f>
        <v>0.19052479884712381</v>
      </c>
      <c r="I48" s="164">
        <f>I11+I20+I25+I28+I35+I43</f>
        <v>46350</v>
      </c>
      <c r="J48" s="155">
        <f>I48/$M48</f>
        <v>0.22264921340218566</v>
      </c>
      <c r="K48" s="165">
        <f>K11+K20+K25+K28+K35+K43</f>
        <v>73500</v>
      </c>
      <c r="L48" s="156">
        <f>K48/$M48</f>
        <v>0.3530683319322685</v>
      </c>
      <c r="M48" s="152">
        <f>M11+M20+M25+M28+M35+M43</f>
        <v>208175</v>
      </c>
      <c r="N48" s="166">
        <f>M48/D48</f>
        <v>1</v>
      </c>
      <c r="O48" s="152">
        <f>O11+O20+O25+O28+O35+O43</f>
        <v>134675</v>
      </c>
      <c r="P48" s="166">
        <f>O48/$M48</f>
        <v>0.6469316680677315</v>
      </c>
    </row>
    <row r="49" spans="1:16" s="131" customFormat="1" ht="44" thickBot="1" x14ac:dyDescent="0.4">
      <c r="A49" s="207" t="s">
        <v>63</v>
      </c>
      <c r="B49" s="208"/>
      <c r="C49" s="208"/>
      <c r="D49" s="140" t="s">
        <v>18</v>
      </c>
      <c r="E49" s="141" t="s">
        <v>10</v>
      </c>
      <c r="F49" s="142" t="s">
        <v>5</v>
      </c>
      <c r="G49" s="143" t="s">
        <v>95</v>
      </c>
      <c r="H49" s="144" t="s">
        <v>16</v>
      </c>
      <c r="I49" s="145" t="s">
        <v>12</v>
      </c>
      <c r="J49" s="146" t="s">
        <v>6</v>
      </c>
      <c r="K49" s="147" t="s">
        <v>24</v>
      </c>
      <c r="L49" s="148" t="s">
        <v>25</v>
      </c>
      <c r="M49" s="149" t="s">
        <v>19</v>
      </c>
      <c r="N49" s="150" t="s">
        <v>20</v>
      </c>
      <c r="O49" s="159" t="s">
        <v>66</v>
      </c>
      <c r="P49" s="161" t="s">
        <v>67</v>
      </c>
    </row>
    <row r="50" spans="1:16" s="131" customFormat="1" x14ac:dyDescent="0.35">
      <c r="A50" s="203" t="s">
        <v>96</v>
      </c>
      <c r="B50" s="204"/>
      <c r="C50" s="205"/>
      <c r="D50" s="152">
        <f>SUM(D51:D53)</f>
        <v>125000</v>
      </c>
      <c r="E50" s="162">
        <f>SUM(E51:E53)</f>
        <v>29937.5</v>
      </c>
      <c r="F50" s="153">
        <f>E50/$M50</f>
        <v>0.23949999999999999</v>
      </c>
      <c r="G50" s="163">
        <f>SUM(G51:G53)</f>
        <v>29937.5</v>
      </c>
      <c r="H50" s="154">
        <f>G50/$M50</f>
        <v>0.23949999999999999</v>
      </c>
      <c r="I50" s="164">
        <f>SUM(I51:I53)</f>
        <v>33250</v>
      </c>
      <c r="J50" s="155">
        <f>I50/$M50</f>
        <v>0.26600000000000001</v>
      </c>
      <c r="K50" s="165">
        <f>SUM(K51:K53)</f>
        <v>31875</v>
      </c>
      <c r="L50" s="156">
        <f>K50/$M50</f>
        <v>0.255</v>
      </c>
      <c r="M50" s="152">
        <f>SUM(M51:M53)</f>
        <v>125000</v>
      </c>
      <c r="N50" s="166">
        <f>M50/D50</f>
        <v>1</v>
      </c>
      <c r="O50" s="152">
        <f>SUM(O51:O53)</f>
        <v>93125</v>
      </c>
      <c r="P50" s="166">
        <f>O50/$M50</f>
        <v>0.745</v>
      </c>
    </row>
    <row r="51" spans="1:16" s="131" customFormat="1" ht="14.5" customHeight="1" x14ac:dyDescent="0.35">
      <c r="A51" s="151" t="s">
        <v>119</v>
      </c>
      <c r="B51" s="194" t="s">
        <v>99</v>
      </c>
      <c r="C51" s="195"/>
      <c r="D51" s="158">
        <f>D12+D21+D36</f>
        <v>47500</v>
      </c>
      <c r="E51" s="158">
        <f>E12+E21+E36</f>
        <v>10687.5</v>
      </c>
      <c r="F51" s="182">
        <f>E51/$M51</f>
        <v>0.22500000000000001</v>
      </c>
      <c r="G51" s="158">
        <f>G12+G21+G36</f>
        <v>10687.5</v>
      </c>
      <c r="H51" s="183">
        <f>G51/$M51</f>
        <v>0.22500000000000001</v>
      </c>
      <c r="I51" s="158">
        <f>I12+I21+I36</f>
        <v>14250</v>
      </c>
      <c r="J51" s="184">
        <f>I51/$M51</f>
        <v>0.3</v>
      </c>
      <c r="K51" s="158">
        <f>K12+K21+K36</f>
        <v>11875</v>
      </c>
      <c r="L51" s="185">
        <f>K51/$M51</f>
        <v>0.25</v>
      </c>
      <c r="M51" s="186">
        <f>$E51+$G51+$I51+$K51</f>
        <v>47500</v>
      </c>
      <c r="N51" s="187">
        <f>($E51+$G51+$I51+$K51)/D51</f>
        <v>1</v>
      </c>
      <c r="O51" s="186">
        <f>$E51+$G51+$I51</f>
        <v>35625</v>
      </c>
      <c r="P51" s="187">
        <f>($E51+$G51+$I51)/M51</f>
        <v>0.75</v>
      </c>
    </row>
    <row r="52" spans="1:16" s="131" customFormat="1" ht="14.5" customHeight="1" x14ac:dyDescent="0.35">
      <c r="A52" s="151" t="s">
        <v>120</v>
      </c>
      <c r="B52" s="194" t="s">
        <v>123</v>
      </c>
      <c r="C52" s="195"/>
      <c r="D52" s="158">
        <f>D14</f>
        <v>40000</v>
      </c>
      <c r="E52" s="158">
        <f>E14</f>
        <v>8000</v>
      </c>
      <c r="F52" s="182">
        <f t="shared" ref="F52:F53" si="41">E52/$M52</f>
        <v>0.2</v>
      </c>
      <c r="G52" s="158">
        <f>G14</f>
        <v>8000</v>
      </c>
      <c r="H52" s="183">
        <f t="shared" ref="H52:H53" si="42">G52/$M52</f>
        <v>0.2</v>
      </c>
      <c r="I52" s="158">
        <f>I14</f>
        <v>4000</v>
      </c>
      <c r="J52" s="184">
        <f t="shared" ref="J52:J53" si="43">I52/$M52</f>
        <v>0.1</v>
      </c>
      <c r="K52" s="158">
        <f>K14</f>
        <v>20000</v>
      </c>
      <c r="L52" s="185">
        <f t="shared" ref="L52:L53" si="44">K52/$M52</f>
        <v>0.5</v>
      </c>
      <c r="M52" s="186">
        <f t="shared" ref="M52:M53" si="45">$E52+$G52+$I52+$K52</f>
        <v>40000</v>
      </c>
      <c r="N52" s="187">
        <f t="shared" ref="N52:N53" si="46">($E52+$G52+$I52+$K52)/D52</f>
        <v>1</v>
      </c>
      <c r="O52" s="186">
        <f t="shared" ref="O52:O53" si="47">$E52+$G52+$I52</f>
        <v>20000</v>
      </c>
      <c r="P52" s="187">
        <f t="shared" ref="P52:P53" si="48">($E52+$G52+$I52)/M52</f>
        <v>0.5</v>
      </c>
    </row>
    <row r="53" spans="1:16" s="131" customFormat="1" ht="14.5" customHeight="1" x14ac:dyDescent="0.35">
      <c r="A53" s="151" t="s">
        <v>121</v>
      </c>
      <c r="B53" s="194" t="s">
        <v>179</v>
      </c>
      <c r="C53" s="195"/>
      <c r="D53" s="158">
        <f>D29+D38</f>
        <v>37500</v>
      </c>
      <c r="E53" s="158">
        <f>E29+E38</f>
        <v>11250</v>
      </c>
      <c r="F53" s="182">
        <f t="shared" si="41"/>
        <v>0.3</v>
      </c>
      <c r="G53" s="158">
        <f>G29+G38</f>
        <v>11250</v>
      </c>
      <c r="H53" s="183">
        <f t="shared" si="42"/>
        <v>0.3</v>
      </c>
      <c r="I53" s="158">
        <f>I29+I38</f>
        <v>15000</v>
      </c>
      <c r="J53" s="184">
        <f t="shared" si="43"/>
        <v>0.4</v>
      </c>
      <c r="K53" s="158">
        <f>K29+K38</f>
        <v>0</v>
      </c>
      <c r="L53" s="185">
        <f t="shared" si="44"/>
        <v>0</v>
      </c>
      <c r="M53" s="186">
        <f t="shared" si="45"/>
        <v>37500</v>
      </c>
      <c r="N53" s="187">
        <f t="shared" si="46"/>
        <v>1</v>
      </c>
      <c r="O53" s="186">
        <f t="shared" si="47"/>
        <v>37500</v>
      </c>
      <c r="P53" s="187">
        <f t="shared" si="48"/>
        <v>1</v>
      </c>
    </row>
    <row r="54" spans="1:16" s="131" customFormat="1" ht="14.5" customHeight="1" x14ac:dyDescent="0.35">
      <c r="A54" s="197" t="s">
        <v>23</v>
      </c>
      <c r="B54" s="198"/>
      <c r="C54" s="199"/>
      <c r="D54" s="152">
        <f>SUM(D55:D57)</f>
        <v>21250</v>
      </c>
      <c r="E54" s="162">
        <f>SUM(E55:E57)</f>
        <v>4862.5</v>
      </c>
      <c r="F54" s="153">
        <f t="shared" ref="F54:F59" si="49">E54/$M54</f>
        <v>0.2288235294117647</v>
      </c>
      <c r="G54" s="163">
        <f>SUM(G55:G57)</f>
        <v>4862.5</v>
      </c>
      <c r="H54" s="154">
        <f t="shared" ref="H54:H59" si="50">G54/$M54</f>
        <v>0.2288235294117647</v>
      </c>
      <c r="I54" s="164">
        <f>SUM(I55:I57)</f>
        <v>5150</v>
      </c>
      <c r="J54" s="155">
        <f t="shared" ref="J54:J59" si="51">I54/$M54</f>
        <v>0.24235294117647058</v>
      </c>
      <c r="K54" s="165">
        <f>SUM(K55:K57)</f>
        <v>6375</v>
      </c>
      <c r="L54" s="156">
        <f t="shared" ref="L54:L59" si="52">K54/$M54</f>
        <v>0.3</v>
      </c>
      <c r="M54" s="152">
        <f>SUM(M55:M57)</f>
        <v>21250</v>
      </c>
      <c r="N54" s="166">
        <f>M54/D54</f>
        <v>1</v>
      </c>
      <c r="O54" s="152">
        <f>SUM(O55:O57)</f>
        <v>14875</v>
      </c>
      <c r="P54" s="166">
        <f>O54/$M54</f>
        <v>0.7</v>
      </c>
    </row>
    <row r="55" spans="1:16" s="131" customFormat="1" ht="14.5" customHeight="1" x14ac:dyDescent="0.35">
      <c r="A55" s="151" t="s">
        <v>119</v>
      </c>
      <c r="B55" s="194" t="s">
        <v>100</v>
      </c>
      <c r="C55" s="195"/>
      <c r="D55" s="157">
        <f>D51*0.2</f>
        <v>9500</v>
      </c>
      <c r="E55" s="157">
        <f>E51*0.2</f>
        <v>2137.5</v>
      </c>
      <c r="F55" s="182">
        <f t="shared" si="49"/>
        <v>0.22500000000000001</v>
      </c>
      <c r="G55" s="157">
        <f>G51*0.2</f>
        <v>2137.5</v>
      </c>
      <c r="H55" s="183">
        <f t="shared" si="50"/>
        <v>0.22500000000000001</v>
      </c>
      <c r="I55" s="157">
        <f>I51*0.2</f>
        <v>2850</v>
      </c>
      <c r="J55" s="184">
        <f t="shared" si="51"/>
        <v>0.3</v>
      </c>
      <c r="K55" s="157">
        <f>K51*0.2</f>
        <v>2375</v>
      </c>
      <c r="L55" s="185">
        <f t="shared" si="52"/>
        <v>0.25</v>
      </c>
      <c r="M55" s="186">
        <f>$E55+$G55+$I55+$K55</f>
        <v>9500</v>
      </c>
      <c r="N55" s="187">
        <f>($E55+$G55+$I55+$K55)/D55</f>
        <v>1</v>
      </c>
      <c r="O55" s="186">
        <f>$E55+$G55+$I55</f>
        <v>7125</v>
      </c>
      <c r="P55" s="187">
        <f>($E55+$G55+$I55)/M55</f>
        <v>0.75</v>
      </c>
    </row>
    <row r="56" spans="1:16" s="131" customFormat="1" ht="14.5" customHeight="1" x14ac:dyDescent="0.35">
      <c r="A56" s="151" t="s">
        <v>120</v>
      </c>
      <c r="B56" s="194" t="s">
        <v>100</v>
      </c>
      <c r="C56" s="195"/>
      <c r="D56" s="157">
        <f>D52*0.2</f>
        <v>8000</v>
      </c>
      <c r="E56" s="157">
        <f>E52*0.2</f>
        <v>1600</v>
      </c>
      <c r="F56" s="182">
        <f t="shared" si="49"/>
        <v>0.2</v>
      </c>
      <c r="G56" s="157">
        <f>G52*0.2</f>
        <v>1600</v>
      </c>
      <c r="H56" s="183">
        <f t="shared" si="50"/>
        <v>0.2</v>
      </c>
      <c r="I56" s="157">
        <f>I52*0.2</f>
        <v>800</v>
      </c>
      <c r="J56" s="184">
        <f t="shared" si="51"/>
        <v>0.1</v>
      </c>
      <c r="K56" s="157">
        <f>K52*0.2</f>
        <v>4000</v>
      </c>
      <c r="L56" s="185">
        <f t="shared" si="52"/>
        <v>0.5</v>
      </c>
      <c r="M56" s="186">
        <f>$E56+$G56+$I56+$K56</f>
        <v>8000</v>
      </c>
      <c r="N56" s="187">
        <f>($E56+$G56+$I56+$K56)/D56</f>
        <v>1</v>
      </c>
      <c r="O56" s="186">
        <f>$E56+$G56+$I56</f>
        <v>4000</v>
      </c>
      <c r="P56" s="187">
        <f>($E56+$G56+$I56)/M56</f>
        <v>0.5</v>
      </c>
    </row>
    <row r="57" spans="1:16" s="131" customFormat="1" ht="14.5" customHeight="1" x14ac:dyDescent="0.35">
      <c r="A57" s="151" t="s">
        <v>121</v>
      </c>
      <c r="B57" s="194" t="s">
        <v>125</v>
      </c>
      <c r="C57" s="195"/>
      <c r="D57" s="157">
        <f>D53*0.1</f>
        <v>3750</v>
      </c>
      <c r="E57" s="157">
        <f>E53*0.1</f>
        <v>1125</v>
      </c>
      <c r="F57" s="182">
        <f t="shared" si="49"/>
        <v>0.3</v>
      </c>
      <c r="G57" s="157">
        <f>G53*0.1</f>
        <v>1125</v>
      </c>
      <c r="H57" s="183">
        <f t="shared" si="50"/>
        <v>0.3</v>
      </c>
      <c r="I57" s="157">
        <f>I53*0.1</f>
        <v>1500</v>
      </c>
      <c r="J57" s="184">
        <f t="shared" si="51"/>
        <v>0.4</v>
      </c>
      <c r="K57" s="157">
        <f>K53*0.1</f>
        <v>0</v>
      </c>
      <c r="L57" s="185">
        <f t="shared" si="52"/>
        <v>0</v>
      </c>
      <c r="M57" s="186">
        <f>$E57+$G57+$I57+$K57</f>
        <v>3750</v>
      </c>
      <c r="N57" s="187">
        <f>($E57+$G57+$I57+$K57)/D57</f>
        <v>1</v>
      </c>
      <c r="O57" s="186">
        <f>$E57+$G57+$I57</f>
        <v>3750</v>
      </c>
      <c r="P57" s="187">
        <f>($E57+$G57+$I57)/M57</f>
        <v>1</v>
      </c>
    </row>
    <row r="58" spans="1:16" s="131" customFormat="1" ht="14.5" customHeight="1" x14ac:dyDescent="0.35">
      <c r="A58" s="197" t="s">
        <v>129</v>
      </c>
      <c r="B58" s="198"/>
      <c r="C58" s="199"/>
      <c r="D58" s="152">
        <f>SUM(D59:D60)</f>
        <v>1800</v>
      </c>
      <c r="E58" s="162">
        <f>SUM(E59:E60)</f>
        <v>600</v>
      </c>
      <c r="F58" s="153">
        <f t="shared" si="49"/>
        <v>0.33333333333333331</v>
      </c>
      <c r="G58" s="163">
        <f>SUM(G59:G60)</f>
        <v>600</v>
      </c>
      <c r="H58" s="154">
        <f t="shared" si="50"/>
        <v>0.33333333333333331</v>
      </c>
      <c r="I58" s="164">
        <f>SUM(I59:I60)</f>
        <v>600</v>
      </c>
      <c r="J58" s="155">
        <f t="shared" si="51"/>
        <v>0.33333333333333331</v>
      </c>
      <c r="K58" s="165">
        <f>SUM(K59:K60)</f>
        <v>0</v>
      </c>
      <c r="L58" s="156">
        <f t="shared" si="52"/>
        <v>0</v>
      </c>
      <c r="M58" s="152">
        <f>SUM(M59:M60)</f>
        <v>1800</v>
      </c>
      <c r="N58" s="166">
        <f>M58/D58</f>
        <v>1</v>
      </c>
      <c r="O58" s="152">
        <f>SUM(O59:O60)</f>
        <v>1800</v>
      </c>
      <c r="P58" s="166">
        <f>O58/$M58</f>
        <v>1</v>
      </c>
    </row>
    <row r="59" spans="1:16" s="131" customFormat="1" ht="14.5" customHeight="1" x14ac:dyDescent="0.35">
      <c r="A59" s="178" t="s">
        <v>126</v>
      </c>
      <c r="B59" s="194" t="s">
        <v>2</v>
      </c>
      <c r="C59" s="195"/>
      <c r="D59" s="158">
        <f>D23+D40</f>
        <v>1500</v>
      </c>
      <c r="E59" s="158">
        <f>E23+E40</f>
        <v>500</v>
      </c>
      <c r="F59" s="182">
        <f t="shared" si="49"/>
        <v>0.33333333333333331</v>
      </c>
      <c r="G59" s="158">
        <f>G23+G40</f>
        <v>500</v>
      </c>
      <c r="H59" s="183">
        <f t="shared" si="50"/>
        <v>0.33333333333333331</v>
      </c>
      <c r="I59" s="158">
        <f>I23+I40</f>
        <v>500</v>
      </c>
      <c r="J59" s="184">
        <f t="shared" si="51"/>
        <v>0.33333333333333331</v>
      </c>
      <c r="K59" s="158">
        <f>K23+K40</f>
        <v>0</v>
      </c>
      <c r="L59" s="185">
        <f t="shared" si="52"/>
        <v>0</v>
      </c>
      <c r="M59" s="186">
        <f t="shared" ref="M59:M72" si="53">$E59+$G59+$I59+$K59</f>
        <v>1500</v>
      </c>
      <c r="N59" s="187">
        <f t="shared" ref="N59:N72" si="54">($E59+$G59+$I59+$K59)/D59</f>
        <v>1</v>
      </c>
      <c r="O59" s="186">
        <f t="shared" ref="O59:O72" si="55">$E59+$G59+$I59</f>
        <v>1500</v>
      </c>
      <c r="P59" s="187">
        <f t="shared" ref="P59:P72" si="56">($E59+$G59+$I59)/M59</f>
        <v>1</v>
      </c>
    </row>
    <row r="60" spans="1:16" s="131" customFormat="1" ht="14.5" customHeight="1" x14ac:dyDescent="0.35">
      <c r="A60" s="178" t="s">
        <v>206</v>
      </c>
      <c r="B60" s="194" t="s">
        <v>136</v>
      </c>
      <c r="C60" s="195"/>
      <c r="D60" s="158">
        <f>D31</f>
        <v>300</v>
      </c>
      <c r="E60" s="158">
        <f>E31</f>
        <v>100</v>
      </c>
      <c r="F60" s="182">
        <f t="shared" ref="F60:H72" si="57">E60/$M60</f>
        <v>0.33333333333333331</v>
      </c>
      <c r="G60" s="158">
        <f>G31</f>
        <v>100</v>
      </c>
      <c r="H60" s="183">
        <f t="shared" si="57"/>
        <v>0.33333333333333331</v>
      </c>
      <c r="I60" s="158">
        <f>I31</f>
        <v>100</v>
      </c>
      <c r="J60" s="184">
        <f t="shared" ref="J60" si="58">I60/$M60</f>
        <v>0.33333333333333331</v>
      </c>
      <c r="K60" s="158">
        <f>K31</f>
        <v>0</v>
      </c>
      <c r="L60" s="185">
        <f t="shared" ref="L60" si="59">K60/$M60</f>
        <v>0</v>
      </c>
      <c r="M60" s="186">
        <f t="shared" si="53"/>
        <v>300</v>
      </c>
      <c r="N60" s="187">
        <f t="shared" si="54"/>
        <v>1</v>
      </c>
      <c r="O60" s="186">
        <f t="shared" si="55"/>
        <v>300</v>
      </c>
      <c r="P60" s="187">
        <f t="shared" si="56"/>
        <v>1</v>
      </c>
    </row>
    <row r="61" spans="1:16" s="131" customFormat="1" x14ac:dyDescent="0.35">
      <c r="A61" s="197" t="s">
        <v>148</v>
      </c>
      <c r="B61" s="198"/>
      <c r="C61" s="199"/>
      <c r="D61" s="152">
        <f>SUM(D62:D66)</f>
        <v>5500</v>
      </c>
      <c r="E61" s="162">
        <f>SUM(E62:E66)</f>
        <v>1500</v>
      </c>
      <c r="F61" s="153">
        <f>E61/$M61</f>
        <v>0.27272727272727271</v>
      </c>
      <c r="G61" s="163">
        <f>SUM(G62:G66)</f>
        <v>1000</v>
      </c>
      <c r="H61" s="154">
        <f>G61/$M61</f>
        <v>0.18181818181818182</v>
      </c>
      <c r="I61" s="164">
        <f>SUM(I62:I66)</f>
        <v>3000</v>
      </c>
      <c r="J61" s="155">
        <f>I61/$M61</f>
        <v>0.54545454545454541</v>
      </c>
      <c r="K61" s="165">
        <f>SUM(K62:K66)</f>
        <v>0</v>
      </c>
      <c r="L61" s="156">
        <f>K61/$M61</f>
        <v>0</v>
      </c>
      <c r="M61" s="152">
        <f>SUM(M62:M66)</f>
        <v>5500</v>
      </c>
      <c r="N61" s="166">
        <f>M61/D61</f>
        <v>1</v>
      </c>
      <c r="O61" s="152">
        <f>SUM(O62:O66)</f>
        <v>5500</v>
      </c>
      <c r="P61" s="166">
        <f>O61/$M61</f>
        <v>1</v>
      </c>
    </row>
    <row r="62" spans="1:16" s="131" customFormat="1" x14ac:dyDescent="0.35">
      <c r="A62" s="178" t="s">
        <v>128</v>
      </c>
      <c r="B62" s="194" t="s">
        <v>2</v>
      </c>
      <c r="C62" s="195"/>
      <c r="D62" s="158">
        <f>D16+D24+D41</f>
        <v>900</v>
      </c>
      <c r="E62" s="158">
        <f>E16+E24+E41</f>
        <v>300</v>
      </c>
      <c r="F62" s="182">
        <f t="shared" si="57"/>
        <v>0.33333333333333331</v>
      </c>
      <c r="G62" s="158">
        <f>G16+G24+G41</f>
        <v>300</v>
      </c>
      <c r="H62" s="183">
        <f t="shared" si="57"/>
        <v>0.33333333333333331</v>
      </c>
      <c r="I62" s="158">
        <f>I16+I24+I41</f>
        <v>300</v>
      </c>
      <c r="J62" s="184">
        <f t="shared" ref="J62" si="60">I62/$M62</f>
        <v>0.33333333333333331</v>
      </c>
      <c r="K62" s="158">
        <f>K16+K24+K41</f>
        <v>0</v>
      </c>
      <c r="L62" s="185">
        <f t="shared" ref="L62" si="61">K62/$M62</f>
        <v>0</v>
      </c>
      <c r="M62" s="186">
        <f t="shared" si="53"/>
        <v>900</v>
      </c>
      <c r="N62" s="187">
        <f t="shared" si="54"/>
        <v>1</v>
      </c>
      <c r="O62" s="186">
        <f t="shared" si="55"/>
        <v>900</v>
      </c>
      <c r="P62" s="187">
        <f t="shared" si="56"/>
        <v>1</v>
      </c>
    </row>
    <row r="63" spans="1:16" s="131" customFormat="1" x14ac:dyDescent="0.35">
      <c r="A63" s="178" t="s">
        <v>141</v>
      </c>
      <c r="B63" s="194" t="s">
        <v>2</v>
      </c>
      <c r="C63" s="195"/>
      <c r="D63" s="158">
        <f>D17+D33</f>
        <v>600</v>
      </c>
      <c r="E63" s="158">
        <f>E17+E33</f>
        <v>200</v>
      </c>
      <c r="F63" s="182">
        <f t="shared" si="57"/>
        <v>0.33333333333333331</v>
      </c>
      <c r="G63" s="158">
        <f>G17+G33</f>
        <v>200</v>
      </c>
      <c r="H63" s="183">
        <f t="shared" si="57"/>
        <v>0.33333333333333331</v>
      </c>
      <c r="I63" s="158">
        <f>I17+I33</f>
        <v>200</v>
      </c>
      <c r="J63" s="184">
        <f t="shared" ref="J63" si="62">I63/$M63</f>
        <v>0.33333333333333331</v>
      </c>
      <c r="K63" s="158">
        <f>K17+K33</f>
        <v>0</v>
      </c>
      <c r="L63" s="185">
        <f t="shared" ref="L63" si="63">K63/$M63</f>
        <v>0</v>
      </c>
      <c r="M63" s="186">
        <f t="shared" si="53"/>
        <v>600</v>
      </c>
      <c r="N63" s="187">
        <f t="shared" si="54"/>
        <v>1</v>
      </c>
      <c r="O63" s="186">
        <f t="shared" si="55"/>
        <v>600</v>
      </c>
      <c r="P63" s="187">
        <f t="shared" si="56"/>
        <v>1</v>
      </c>
    </row>
    <row r="64" spans="1:16" s="131" customFormat="1" x14ac:dyDescent="0.35">
      <c r="A64" s="178" t="s">
        <v>130</v>
      </c>
      <c r="B64" s="196" t="s">
        <v>131</v>
      </c>
      <c r="C64" s="195"/>
      <c r="D64" s="158">
        <f>D26</f>
        <v>500</v>
      </c>
      <c r="E64" s="158">
        <f>E26</f>
        <v>500</v>
      </c>
      <c r="F64" s="182">
        <f t="shared" si="57"/>
        <v>1</v>
      </c>
      <c r="G64" s="158">
        <f>G26</f>
        <v>0</v>
      </c>
      <c r="H64" s="183">
        <f t="shared" si="57"/>
        <v>0</v>
      </c>
      <c r="I64" s="158">
        <f>I26</f>
        <v>0</v>
      </c>
      <c r="J64" s="184">
        <f t="shared" ref="J64" si="64">I64/$M64</f>
        <v>0</v>
      </c>
      <c r="K64" s="158">
        <f>K26</f>
        <v>0</v>
      </c>
      <c r="L64" s="185">
        <f t="shared" ref="L64" si="65">K64/$M64</f>
        <v>0</v>
      </c>
      <c r="M64" s="186">
        <f t="shared" si="53"/>
        <v>500</v>
      </c>
      <c r="N64" s="187">
        <f t="shared" si="54"/>
        <v>1</v>
      </c>
      <c r="O64" s="186">
        <f t="shared" si="55"/>
        <v>500</v>
      </c>
      <c r="P64" s="187">
        <f t="shared" si="56"/>
        <v>1</v>
      </c>
    </row>
    <row r="65" spans="1:16" s="131" customFormat="1" x14ac:dyDescent="0.35">
      <c r="A65" s="178" t="s">
        <v>139</v>
      </c>
      <c r="B65" s="196" t="s">
        <v>140</v>
      </c>
      <c r="C65" s="195"/>
      <c r="D65" s="158">
        <f>D32</f>
        <v>2000</v>
      </c>
      <c r="E65" s="158">
        <f>E32</f>
        <v>0</v>
      </c>
      <c r="F65" s="182">
        <f t="shared" si="57"/>
        <v>0</v>
      </c>
      <c r="G65" s="158">
        <f>G32</f>
        <v>0</v>
      </c>
      <c r="H65" s="183">
        <f t="shared" si="57"/>
        <v>0</v>
      </c>
      <c r="I65" s="158">
        <f>I32</f>
        <v>2000</v>
      </c>
      <c r="J65" s="184">
        <f t="shared" ref="J65" si="66">I65/$M65</f>
        <v>1</v>
      </c>
      <c r="K65" s="158">
        <f>K32</f>
        <v>0</v>
      </c>
      <c r="L65" s="185">
        <f t="shared" ref="L65" si="67">K65/$M65</f>
        <v>0</v>
      </c>
      <c r="M65" s="186">
        <f t="shared" si="53"/>
        <v>2000</v>
      </c>
      <c r="N65" s="187">
        <f t="shared" si="54"/>
        <v>1</v>
      </c>
      <c r="O65" s="186">
        <f t="shared" si="55"/>
        <v>2000</v>
      </c>
      <c r="P65" s="187">
        <f t="shared" si="56"/>
        <v>1</v>
      </c>
    </row>
    <row r="66" spans="1:16" s="131" customFormat="1" x14ac:dyDescent="0.35">
      <c r="A66" s="178" t="s">
        <v>142</v>
      </c>
      <c r="B66" s="196" t="s">
        <v>143</v>
      </c>
      <c r="C66" s="195"/>
      <c r="D66" s="158">
        <f>D42</f>
        <v>1500</v>
      </c>
      <c r="E66" s="158">
        <f>E42</f>
        <v>500</v>
      </c>
      <c r="F66" s="182">
        <f t="shared" si="57"/>
        <v>0.33333333333333331</v>
      </c>
      <c r="G66" s="158">
        <f>G42</f>
        <v>500</v>
      </c>
      <c r="H66" s="183">
        <f t="shared" si="57"/>
        <v>0.33333333333333331</v>
      </c>
      <c r="I66" s="158">
        <f>I42</f>
        <v>500</v>
      </c>
      <c r="J66" s="184">
        <f t="shared" ref="J66" si="68">I66/$M66</f>
        <v>0.33333333333333331</v>
      </c>
      <c r="K66" s="158">
        <f>K42</f>
        <v>0</v>
      </c>
      <c r="L66" s="185">
        <f t="shared" ref="L66" si="69">K66/$M66</f>
        <v>0</v>
      </c>
      <c r="M66" s="186">
        <f t="shared" si="53"/>
        <v>1500</v>
      </c>
      <c r="N66" s="187">
        <f t="shared" si="54"/>
        <v>1</v>
      </c>
      <c r="O66" s="186">
        <f t="shared" si="55"/>
        <v>1500</v>
      </c>
      <c r="P66" s="187">
        <f t="shared" si="56"/>
        <v>1</v>
      </c>
    </row>
    <row r="67" spans="1:16" s="131" customFormat="1" x14ac:dyDescent="0.35">
      <c r="A67" s="197" t="s">
        <v>149</v>
      </c>
      <c r="B67" s="198"/>
      <c r="C67" s="199"/>
      <c r="D67" s="152">
        <f>SUM(D68)</f>
        <v>5500</v>
      </c>
      <c r="E67" s="162">
        <f>SUM(E68)</f>
        <v>5500</v>
      </c>
      <c r="F67" s="153">
        <f>E67/$M67</f>
        <v>1</v>
      </c>
      <c r="G67" s="163">
        <f>SUM(G68)</f>
        <v>0</v>
      </c>
      <c r="H67" s="154">
        <f>G67/$M67</f>
        <v>0</v>
      </c>
      <c r="I67" s="164">
        <f>SUM(I68)</f>
        <v>0</v>
      </c>
      <c r="J67" s="155">
        <f>I67/$M67</f>
        <v>0</v>
      </c>
      <c r="K67" s="165">
        <f>SUM(K68)</f>
        <v>0</v>
      </c>
      <c r="L67" s="156">
        <f>K67/$M67</f>
        <v>0</v>
      </c>
      <c r="M67" s="152">
        <f>SUM(M68)</f>
        <v>5500</v>
      </c>
      <c r="N67" s="166">
        <f>M67/D67</f>
        <v>1</v>
      </c>
      <c r="O67" s="152">
        <f>SUM(O68)</f>
        <v>5500</v>
      </c>
      <c r="P67" s="166">
        <f>O67/$M67</f>
        <v>1</v>
      </c>
    </row>
    <row r="68" spans="1:16" s="131" customFormat="1" x14ac:dyDescent="0.35">
      <c r="A68" s="178" t="s">
        <v>144</v>
      </c>
      <c r="B68" s="194" t="s">
        <v>145</v>
      </c>
      <c r="C68" s="195"/>
      <c r="D68" s="158">
        <f>D18</f>
        <v>5500</v>
      </c>
      <c r="E68" s="158">
        <f>E18</f>
        <v>5500</v>
      </c>
      <c r="F68" s="182">
        <f t="shared" si="57"/>
        <v>1</v>
      </c>
      <c r="G68" s="158">
        <f>G18</f>
        <v>0</v>
      </c>
      <c r="H68" s="183">
        <f t="shared" si="57"/>
        <v>0</v>
      </c>
      <c r="I68" s="158">
        <f>I18</f>
        <v>0</v>
      </c>
      <c r="J68" s="184">
        <f t="shared" ref="J68" si="70">I68/$M68</f>
        <v>0</v>
      </c>
      <c r="K68" s="158">
        <f>K18</f>
        <v>0</v>
      </c>
      <c r="L68" s="185">
        <f t="shared" ref="L68" si="71">K68/$M68</f>
        <v>0</v>
      </c>
      <c r="M68" s="186">
        <f t="shared" si="53"/>
        <v>5500</v>
      </c>
      <c r="N68" s="187">
        <f t="shared" si="54"/>
        <v>1</v>
      </c>
      <c r="O68" s="186">
        <f t="shared" si="55"/>
        <v>5500</v>
      </c>
      <c r="P68" s="187">
        <f t="shared" si="56"/>
        <v>1</v>
      </c>
    </row>
    <row r="69" spans="1:16" s="131" customFormat="1" x14ac:dyDescent="0.35">
      <c r="A69" s="200" t="s">
        <v>51</v>
      </c>
      <c r="B69" s="201"/>
      <c r="C69" s="202"/>
      <c r="D69" s="152">
        <f>SUM(D70:D72)</f>
        <v>3000</v>
      </c>
      <c r="E69" s="162">
        <f>SUM(E70:E72)</f>
        <v>3000</v>
      </c>
      <c r="F69" s="153">
        <f>E69/$M69</f>
        <v>1</v>
      </c>
      <c r="G69" s="163">
        <f>SUM(G70:G72)</f>
        <v>0</v>
      </c>
      <c r="H69" s="154">
        <f>G69/$M69</f>
        <v>0</v>
      </c>
      <c r="I69" s="164">
        <f>SUM(I70:I72)</f>
        <v>0</v>
      </c>
      <c r="J69" s="155">
        <f>I69/$M69</f>
        <v>0</v>
      </c>
      <c r="K69" s="165">
        <f>SUM(K70:K72)</f>
        <v>0</v>
      </c>
      <c r="L69" s="156">
        <f>K69/$M69</f>
        <v>0</v>
      </c>
      <c r="M69" s="152">
        <f>SUM(M70:M72)</f>
        <v>3000</v>
      </c>
      <c r="N69" s="166">
        <f>M69/D69</f>
        <v>1</v>
      </c>
      <c r="O69" s="152">
        <f>SUM(O70:O72)</f>
        <v>3000</v>
      </c>
      <c r="P69" s="166">
        <f>O69/$M69</f>
        <v>1</v>
      </c>
    </row>
    <row r="70" spans="1:16" s="131" customFormat="1" x14ac:dyDescent="0.35">
      <c r="A70" s="178" t="s">
        <v>147</v>
      </c>
      <c r="B70" s="194" t="s">
        <v>2</v>
      </c>
      <c r="C70" s="195"/>
      <c r="D70" s="158">
        <f>D19</f>
        <v>500</v>
      </c>
      <c r="E70" s="158">
        <f>E19</f>
        <v>500</v>
      </c>
      <c r="F70" s="182">
        <f t="shared" si="57"/>
        <v>1</v>
      </c>
      <c r="G70" s="158">
        <f>G19</f>
        <v>0</v>
      </c>
      <c r="H70" s="183">
        <f t="shared" si="57"/>
        <v>0</v>
      </c>
      <c r="I70" s="158">
        <f>I19</f>
        <v>0</v>
      </c>
      <c r="J70" s="184">
        <f t="shared" ref="J70" si="72">I70/$M70</f>
        <v>0</v>
      </c>
      <c r="K70" s="158">
        <f>K19</f>
        <v>0</v>
      </c>
      <c r="L70" s="185">
        <f t="shared" ref="L70" si="73">K70/$M70</f>
        <v>0</v>
      </c>
      <c r="M70" s="186">
        <f t="shared" si="53"/>
        <v>500</v>
      </c>
      <c r="N70" s="187">
        <f t="shared" si="54"/>
        <v>1</v>
      </c>
      <c r="O70" s="186">
        <f t="shared" si="55"/>
        <v>500</v>
      </c>
      <c r="P70" s="187">
        <f t="shared" si="56"/>
        <v>1</v>
      </c>
    </row>
    <row r="71" spans="1:16" s="131" customFormat="1" x14ac:dyDescent="0.35">
      <c r="A71" s="178" t="s">
        <v>132</v>
      </c>
      <c r="B71" s="196" t="s">
        <v>2</v>
      </c>
      <c r="C71" s="195"/>
      <c r="D71" s="158">
        <f>D27</f>
        <v>500</v>
      </c>
      <c r="E71" s="158">
        <f>E27</f>
        <v>500</v>
      </c>
      <c r="F71" s="182">
        <f t="shared" si="57"/>
        <v>1</v>
      </c>
      <c r="G71" s="158">
        <f>G27</f>
        <v>0</v>
      </c>
      <c r="H71" s="183">
        <f t="shared" si="57"/>
        <v>0</v>
      </c>
      <c r="I71" s="158">
        <f>I27</f>
        <v>0</v>
      </c>
      <c r="J71" s="184">
        <f t="shared" ref="J71" si="74">I71/$M71</f>
        <v>0</v>
      </c>
      <c r="K71" s="158">
        <f>K27</f>
        <v>0</v>
      </c>
      <c r="L71" s="185">
        <f t="shared" ref="L71" si="75">K71/$M71</f>
        <v>0</v>
      </c>
      <c r="M71" s="186">
        <f t="shared" si="53"/>
        <v>500</v>
      </c>
      <c r="N71" s="187">
        <f t="shared" si="54"/>
        <v>1</v>
      </c>
      <c r="O71" s="186">
        <f t="shared" si="55"/>
        <v>500</v>
      </c>
      <c r="P71" s="187">
        <f t="shared" si="56"/>
        <v>1</v>
      </c>
    </row>
    <row r="72" spans="1:16" s="131" customFormat="1" x14ac:dyDescent="0.35">
      <c r="A72" s="178" t="s">
        <v>207</v>
      </c>
      <c r="B72" s="194" t="s">
        <v>146</v>
      </c>
      <c r="C72" s="195"/>
      <c r="D72" s="158">
        <f>D34</f>
        <v>2000</v>
      </c>
      <c r="E72" s="158">
        <f>E34</f>
        <v>2000</v>
      </c>
      <c r="F72" s="182">
        <f t="shared" si="57"/>
        <v>1</v>
      </c>
      <c r="G72" s="158">
        <f>G34</f>
        <v>0</v>
      </c>
      <c r="H72" s="183">
        <f t="shared" si="57"/>
        <v>0</v>
      </c>
      <c r="I72" s="158">
        <f>I34</f>
        <v>0</v>
      </c>
      <c r="J72" s="184">
        <f t="shared" ref="J72" si="76">I72/$M72</f>
        <v>0</v>
      </c>
      <c r="K72" s="158">
        <f>K34</f>
        <v>0</v>
      </c>
      <c r="L72" s="185">
        <f t="shared" ref="L72" si="77">K72/$M72</f>
        <v>0</v>
      </c>
      <c r="M72" s="186">
        <f t="shared" si="53"/>
        <v>2000</v>
      </c>
      <c r="N72" s="187">
        <f t="shared" si="54"/>
        <v>1</v>
      </c>
      <c r="O72" s="186">
        <f t="shared" si="55"/>
        <v>2000</v>
      </c>
      <c r="P72" s="187">
        <f t="shared" si="56"/>
        <v>1</v>
      </c>
    </row>
    <row r="73" spans="1:16" s="131" customFormat="1" ht="14.5" customHeight="1" x14ac:dyDescent="0.35">
      <c r="A73" s="200" t="s">
        <v>98</v>
      </c>
      <c r="B73" s="201"/>
      <c r="C73" s="202"/>
      <c r="D73" s="152">
        <f>SUM(D74:D77)</f>
        <v>46125</v>
      </c>
      <c r="E73" s="162">
        <f>SUM(E74:E77)</f>
        <v>3262.5</v>
      </c>
      <c r="F73" s="153">
        <f>E73/$M73</f>
        <v>7.0731707317073164E-2</v>
      </c>
      <c r="G73" s="163">
        <f>SUM(G74:G77)</f>
        <v>3262.5</v>
      </c>
      <c r="H73" s="154">
        <f>G73/$M73</f>
        <v>7.0731707317073164E-2</v>
      </c>
      <c r="I73" s="164">
        <f>SUM(I74:I77)</f>
        <v>4350</v>
      </c>
      <c r="J73" s="155">
        <f>I73/$M73</f>
        <v>9.4308943089430899E-2</v>
      </c>
      <c r="K73" s="165">
        <f>SUM(K74:K77)</f>
        <v>35250</v>
      </c>
      <c r="L73" s="156">
        <f>K73/$M73</f>
        <v>0.76422764227642281</v>
      </c>
      <c r="M73" s="152">
        <f>SUM(M74:M77)</f>
        <v>46125</v>
      </c>
      <c r="N73" s="166">
        <f>M73/D73</f>
        <v>1</v>
      </c>
      <c r="O73" s="152">
        <f>SUM(O74:O77)</f>
        <v>10875</v>
      </c>
      <c r="P73" s="166">
        <f>O73/$M73</f>
        <v>0.23577235772357724</v>
      </c>
    </row>
    <row r="74" spans="1:16" s="131" customFormat="1" ht="14.5" customHeight="1" x14ac:dyDescent="0.35">
      <c r="A74" s="151" t="s">
        <v>119</v>
      </c>
      <c r="B74" s="194" t="s">
        <v>99</v>
      </c>
      <c r="C74" s="195"/>
      <c r="D74" s="157">
        <f>D44</f>
        <v>2500</v>
      </c>
      <c r="E74" s="157">
        <f>E44</f>
        <v>562.5</v>
      </c>
      <c r="F74" s="182">
        <f>E74/$M74</f>
        <v>0.22500000000000001</v>
      </c>
      <c r="G74" s="157">
        <f>G44</f>
        <v>562.5</v>
      </c>
      <c r="H74" s="183">
        <f>G74/$M74</f>
        <v>0.22500000000000001</v>
      </c>
      <c r="I74" s="157">
        <f>I44</f>
        <v>750</v>
      </c>
      <c r="J74" s="184">
        <f>I74/$M74</f>
        <v>0.3</v>
      </c>
      <c r="K74" s="157">
        <f>K44</f>
        <v>625</v>
      </c>
      <c r="L74" s="185">
        <f>K74/$M74</f>
        <v>0.25</v>
      </c>
      <c r="M74" s="186">
        <f>$E74+$G74+$I74+$K74</f>
        <v>2500</v>
      </c>
      <c r="N74" s="187">
        <f>($E74+$G74+$I74+$K74)/D74</f>
        <v>1</v>
      </c>
      <c r="O74" s="186">
        <f>$E74+$G74+$I74</f>
        <v>1875</v>
      </c>
      <c r="P74" s="187">
        <f>($E74+$G74+$I74)/M74</f>
        <v>0.75</v>
      </c>
    </row>
    <row r="75" spans="1:16" s="131" customFormat="1" x14ac:dyDescent="0.35">
      <c r="A75" s="178"/>
      <c r="B75" s="194" t="s">
        <v>100</v>
      </c>
      <c r="C75" s="195"/>
      <c r="D75" s="157">
        <f>D74*0.2</f>
        <v>500</v>
      </c>
      <c r="E75" s="158">
        <f>$D75*0.75*0.3</f>
        <v>112.5</v>
      </c>
      <c r="F75" s="182">
        <f>E75/$M75</f>
        <v>0.22500000000000001</v>
      </c>
      <c r="G75" s="158">
        <f>$D75*0.75*0.3</f>
        <v>112.5</v>
      </c>
      <c r="H75" s="183">
        <f>G75/$M75</f>
        <v>0.22500000000000001</v>
      </c>
      <c r="I75" s="158">
        <f>$D75*0.75*0.4</f>
        <v>150</v>
      </c>
      <c r="J75" s="184">
        <f>I75/$M75</f>
        <v>0.3</v>
      </c>
      <c r="K75" s="158">
        <f>$D75*0.25</f>
        <v>125</v>
      </c>
      <c r="L75" s="185">
        <f>K75/$M75</f>
        <v>0.25</v>
      </c>
      <c r="M75" s="186">
        <f>$E75+$G75+$I75+$K75</f>
        <v>500</v>
      </c>
      <c r="N75" s="187">
        <f>($E75+$G75+$I75+$K75)/D75</f>
        <v>1</v>
      </c>
      <c r="O75" s="186">
        <f>$E75+$G75+$I75</f>
        <v>375</v>
      </c>
      <c r="P75" s="187">
        <f>($E75+$G75+$I75)/M75</f>
        <v>0.75</v>
      </c>
    </row>
    <row r="76" spans="1:16" s="131" customFormat="1" ht="14.5" customHeight="1" x14ac:dyDescent="0.35">
      <c r="A76" s="151" t="s">
        <v>122</v>
      </c>
      <c r="B76" s="194" t="s">
        <v>124</v>
      </c>
      <c r="C76" s="195"/>
      <c r="D76" s="157">
        <f>D46</f>
        <v>37500</v>
      </c>
      <c r="E76" s="157">
        <f>E46</f>
        <v>2250</v>
      </c>
      <c r="F76" s="182">
        <f t="shared" ref="F76:F77" si="78">E76/$M76</f>
        <v>0.06</v>
      </c>
      <c r="G76" s="157">
        <f>G46</f>
        <v>2250</v>
      </c>
      <c r="H76" s="183">
        <f t="shared" ref="H76:H77" si="79">G76/$M76</f>
        <v>0.06</v>
      </c>
      <c r="I76" s="157">
        <f>I46</f>
        <v>3000</v>
      </c>
      <c r="J76" s="184">
        <f t="shared" ref="J76:J77" si="80">I76/$M76</f>
        <v>0.08</v>
      </c>
      <c r="K76" s="157">
        <f>K46</f>
        <v>30000</v>
      </c>
      <c r="L76" s="185">
        <f t="shared" ref="L76:L77" si="81">K76/$M76</f>
        <v>0.8</v>
      </c>
      <c r="M76" s="186">
        <f t="shared" ref="M76:M77" si="82">$E76+$G76+$I76+$K76</f>
        <v>37500</v>
      </c>
      <c r="N76" s="187">
        <f t="shared" ref="N76:N77" si="83">($E76+$G76+$I76+$K76)/D76</f>
        <v>1</v>
      </c>
      <c r="O76" s="186">
        <f t="shared" ref="O76:O77" si="84">$E76+$G76+$I76</f>
        <v>7500</v>
      </c>
      <c r="P76" s="187">
        <f t="shared" ref="P76:P77" si="85">($E76+$G76+$I76)/M76</f>
        <v>0.2</v>
      </c>
    </row>
    <row r="77" spans="1:16" s="131" customFormat="1" ht="14.5" customHeight="1" x14ac:dyDescent="0.35">
      <c r="A77" s="178"/>
      <c r="B77" s="194" t="s">
        <v>127</v>
      </c>
      <c r="C77" s="195"/>
      <c r="D77" s="157">
        <f>D76*0.15</f>
        <v>5625</v>
      </c>
      <c r="E77" s="157">
        <f>E76*0.15</f>
        <v>337.5</v>
      </c>
      <c r="F77" s="182">
        <f t="shared" si="78"/>
        <v>0.06</v>
      </c>
      <c r="G77" s="157">
        <f>G76*0.15</f>
        <v>337.5</v>
      </c>
      <c r="H77" s="183">
        <f t="shared" si="79"/>
        <v>0.06</v>
      </c>
      <c r="I77" s="157">
        <f>I76*0.15</f>
        <v>450</v>
      </c>
      <c r="J77" s="184">
        <f t="shared" si="80"/>
        <v>0.08</v>
      </c>
      <c r="K77" s="157">
        <f>K76*0.15</f>
        <v>4500</v>
      </c>
      <c r="L77" s="185">
        <f t="shared" si="81"/>
        <v>0.8</v>
      </c>
      <c r="M77" s="186">
        <f t="shared" si="82"/>
        <v>5625</v>
      </c>
      <c r="N77" s="187">
        <f t="shared" si="83"/>
        <v>1</v>
      </c>
      <c r="O77" s="186">
        <f t="shared" si="84"/>
        <v>1125</v>
      </c>
      <c r="P77" s="187">
        <f t="shared" si="85"/>
        <v>0.2</v>
      </c>
    </row>
    <row r="78" spans="1:16" s="131" customFormat="1" ht="15" thickBot="1" x14ac:dyDescent="0.4">
      <c r="A78" s="216" t="s">
        <v>97</v>
      </c>
      <c r="B78" s="217"/>
      <c r="C78" s="218"/>
      <c r="D78" s="152">
        <f>D50+D54+D58+D61+D67+D69+D73</f>
        <v>208175</v>
      </c>
      <c r="E78" s="162">
        <f>E50+E54+E58+E61+E67+E69+E73</f>
        <v>48662.5</v>
      </c>
      <c r="F78" s="153">
        <f>E78/$M78</f>
        <v>0.23375765581842201</v>
      </c>
      <c r="G78" s="163">
        <f>G50+G54+G58+G61+G67+G69+G73</f>
        <v>39662.5</v>
      </c>
      <c r="H78" s="154">
        <f>G78/$M78</f>
        <v>0.19052479884712381</v>
      </c>
      <c r="I78" s="164">
        <f>I50+I54+I58+I61+I67+I69+I73</f>
        <v>46350</v>
      </c>
      <c r="J78" s="155">
        <f>I78/$M78</f>
        <v>0.22264921340218566</v>
      </c>
      <c r="K78" s="165">
        <f>K50+K54+K58+K61+K67+K69+K73</f>
        <v>73500</v>
      </c>
      <c r="L78" s="156">
        <f>K78/$M78</f>
        <v>0.3530683319322685</v>
      </c>
      <c r="M78" s="152">
        <f>M50+M54+M58+M61+M67+M69+M73</f>
        <v>208175</v>
      </c>
      <c r="N78" s="166">
        <f>M78/D78</f>
        <v>1</v>
      </c>
      <c r="O78" s="152">
        <f>O50+O54+O58+O61+O67+O69+O73</f>
        <v>134675</v>
      </c>
      <c r="P78" s="166">
        <f>O78/$M78</f>
        <v>0.6469316680677315</v>
      </c>
    </row>
    <row r="79" spans="1:16" s="131" customFormat="1" ht="15" thickBot="1" x14ac:dyDescent="0.4">
      <c r="A79" s="213" t="s">
        <v>4</v>
      </c>
      <c r="B79" s="214"/>
      <c r="C79" s="215"/>
      <c r="D79" s="167">
        <f t="shared" ref="D79:P79" si="86">D78-D48</f>
        <v>0</v>
      </c>
      <c r="E79" s="168">
        <f t="shared" si="86"/>
        <v>0</v>
      </c>
      <c r="F79" s="169">
        <f t="shared" si="86"/>
        <v>0</v>
      </c>
      <c r="G79" s="170">
        <f t="shared" si="86"/>
        <v>0</v>
      </c>
      <c r="H79" s="171">
        <f t="shared" si="86"/>
        <v>0</v>
      </c>
      <c r="I79" s="172">
        <f t="shared" si="86"/>
        <v>0</v>
      </c>
      <c r="J79" s="173">
        <f t="shared" si="86"/>
        <v>0</v>
      </c>
      <c r="K79" s="174">
        <f t="shared" si="86"/>
        <v>0</v>
      </c>
      <c r="L79" s="175">
        <f t="shared" si="86"/>
        <v>0</v>
      </c>
      <c r="M79" s="167">
        <f t="shared" si="86"/>
        <v>0</v>
      </c>
      <c r="N79" s="176">
        <f t="shared" si="86"/>
        <v>0</v>
      </c>
      <c r="O79" s="167">
        <f t="shared" si="86"/>
        <v>0</v>
      </c>
      <c r="P79" s="176">
        <f t="shared" si="86"/>
        <v>0</v>
      </c>
    </row>
  </sheetData>
  <mergeCells count="79">
    <mergeCell ref="B15:C15"/>
    <mergeCell ref="B22:C22"/>
    <mergeCell ref="B37:C37"/>
    <mergeCell ref="B45:C45"/>
    <mergeCell ref="B14:C14"/>
    <mergeCell ref="B16:C16"/>
    <mergeCell ref="B42:C42"/>
    <mergeCell ref="B75:C75"/>
    <mergeCell ref="A43:C43"/>
    <mergeCell ref="B55:C55"/>
    <mergeCell ref="B56:C56"/>
    <mergeCell ref="B19:C19"/>
    <mergeCell ref="B32:C32"/>
    <mergeCell ref="B38:C38"/>
    <mergeCell ref="B23:C23"/>
    <mergeCell ref="B30:C30"/>
    <mergeCell ref="B24:C24"/>
    <mergeCell ref="B36:C36"/>
    <mergeCell ref="B40:C40"/>
    <mergeCell ref="B44:C44"/>
    <mergeCell ref="B39:C39"/>
    <mergeCell ref="A54:C54"/>
    <mergeCell ref="A58:C58"/>
    <mergeCell ref="A79:C79"/>
    <mergeCell ref="A49:C49"/>
    <mergeCell ref="A50:C50"/>
    <mergeCell ref="B51:C51"/>
    <mergeCell ref="A48:C48"/>
    <mergeCell ref="A78:C78"/>
    <mergeCell ref="A73:C73"/>
    <mergeCell ref="B74:C74"/>
    <mergeCell ref="B52:C52"/>
    <mergeCell ref="B53:C53"/>
    <mergeCell ref="B76:C76"/>
    <mergeCell ref="B63:C63"/>
    <mergeCell ref="B77:C77"/>
    <mergeCell ref="B57:C57"/>
    <mergeCell ref="B59:C59"/>
    <mergeCell ref="B60:C60"/>
    <mergeCell ref="A1:P1"/>
    <mergeCell ref="A10:C10"/>
    <mergeCell ref="A2:P2"/>
    <mergeCell ref="A3:P3"/>
    <mergeCell ref="A4:P4"/>
    <mergeCell ref="A5:P5"/>
    <mergeCell ref="A6:P6"/>
    <mergeCell ref="A7:P7"/>
    <mergeCell ref="A8:P8"/>
    <mergeCell ref="A9:P9"/>
    <mergeCell ref="A11:C11"/>
    <mergeCell ref="B12:C12"/>
    <mergeCell ref="A20:C20"/>
    <mergeCell ref="B21:C21"/>
    <mergeCell ref="A35:C35"/>
    <mergeCell ref="B17:C17"/>
    <mergeCell ref="B18:C18"/>
    <mergeCell ref="B31:C31"/>
    <mergeCell ref="A25:C25"/>
    <mergeCell ref="B26:C26"/>
    <mergeCell ref="B27:C27"/>
    <mergeCell ref="A28:C28"/>
    <mergeCell ref="B29:C29"/>
    <mergeCell ref="B33:C33"/>
    <mergeCell ref="B34:C34"/>
    <mergeCell ref="B13:C13"/>
    <mergeCell ref="A61:C61"/>
    <mergeCell ref="B62:C62"/>
    <mergeCell ref="B46:C46"/>
    <mergeCell ref="B47:C47"/>
    <mergeCell ref="B41:C41"/>
    <mergeCell ref="B70:C70"/>
    <mergeCell ref="B71:C71"/>
    <mergeCell ref="B72:C72"/>
    <mergeCell ref="B64:C64"/>
    <mergeCell ref="B65:C65"/>
    <mergeCell ref="B66:C66"/>
    <mergeCell ref="A67:C67"/>
    <mergeCell ref="B68:C68"/>
    <mergeCell ref="A69:C69"/>
  </mergeCells>
  <conditionalFormatting sqref="D79:P79">
    <cfRule type="cellIs" dxfId="7" priority="1" operator="notEqual">
      <formula>0</formula>
    </cfRule>
  </conditionalFormatting>
  <dataValidations count="1">
    <dataValidation operator="lessThanOrEqual" allowBlank="1" showInputMessage="1" showErrorMessage="1" sqref="E10:N10 E49:N49" xr:uid="{00000000-0002-0000-0100-000000000000}"/>
  </dataValidations>
  <pageMargins left="0.7" right="0.7" top="0.75" bottom="0.75" header="0.3" footer="0.3"/>
  <pageSetup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77"/>
  <sheetViews>
    <sheetView zoomScale="60" zoomScaleNormal="60" workbookViewId="0">
      <pane xSplit="4" ySplit="11" topLeftCell="E12" activePane="bottomRight" state="frozen"/>
      <selection pane="topRight" activeCell="E1" sqref="E1"/>
      <selection pane="bottomLeft" activeCell="A12" sqref="A12"/>
      <selection pane="bottomRight" activeCell="B14" sqref="B14:C14"/>
    </sheetView>
  </sheetViews>
  <sheetFormatPr defaultColWidth="9.1796875" defaultRowHeight="18.75" customHeight="1" x14ac:dyDescent="0.35"/>
  <cols>
    <col min="1" max="1" width="22.1796875" style="9" customWidth="1"/>
    <col min="2" max="2" width="88.81640625" style="9" customWidth="1"/>
    <col min="3" max="3" width="13.7265625" style="9" customWidth="1"/>
    <col min="4" max="5" width="19" style="8" customWidth="1"/>
    <col min="6" max="6" width="14.7265625" style="7" customWidth="1"/>
    <col min="7" max="7" width="19" style="8" customWidth="1"/>
    <col min="8" max="8" width="14.7265625" style="7" customWidth="1"/>
    <col min="9" max="9" width="19" style="8" customWidth="1"/>
    <col min="10" max="10" width="14.7265625" style="7" customWidth="1"/>
    <col min="11" max="11" width="19" style="8" customWidth="1"/>
    <col min="12" max="12" width="14.7265625" style="7" customWidth="1"/>
    <col min="13" max="13" width="19" style="8" customWidth="1"/>
    <col min="14" max="14" width="14.7265625" style="7" customWidth="1"/>
    <col min="15" max="15" width="19" style="8" customWidth="1"/>
    <col min="16" max="16" width="14.7265625" style="7" customWidth="1"/>
    <col min="17" max="17" width="19" style="8" customWidth="1"/>
    <col min="18" max="18" width="14.7265625" style="7" customWidth="1"/>
    <col min="19" max="19" width="19" style="8" customWidth="1"/>
    <col min="20" max="20" width="14.7265625" style="7" customWidth="1"/>
    <col min="21" max="21" width="19" style="8" customWidth="1"/>
    <col min="22" max="22" width="14.7265625" style="7" customWidth="1"/>
    <col min="23" max="23" width="19" style="8" customWidth="1"/>
    <col min="24" max="24" width="14.7265625" style="7" customWidth="1"/>
    <col min="25" max="25" width="19" style="9" customWidth="1"/>
    <col min="26" max="26" width="14.81640625" style="9" customWidth="1"/>
    <col min="27" max="16384" width="9.1796875" style="9"/>
  </cols>
  <sheetData>
    <row r="1" spans="1:26" ht="18.75" customHeight="1" x14ac:dyDescent="0.35">
      <c r="A1" s="225" t="s">
        <v>77</v>
      </c>
      <c r="B1" s="225"/>
      <c r="C1" s="225"/>
      <c r="D1" s="225"/>
      <c r="E1" s="225"/>
      <c r="F1" s="225"/>
      <c r="G1" s="225"/>
      <c r="H1" s="225"/>
      <c r="I1" s="225"/>
      <c r="J1" s="225"/>
      <c r="K1" s="225"/>
    </row>
    <row r="2" spans="1:26" ht="18.75" customHeight="1" x14ac:dyDescent="0.35">
      <c r="A2" s="232" t="s">
        <v>61</v>
      </c>
      <c r="B2" s="232"/>
      <c r="C2" s="232"/>
      <c r="D2" s="232"/>
      <c r="E2" s="232"/>
      <c r="F2" s="232"/>
      <c r="G2" s="232"/>
      <c r="H2" s="232"/>
      <c r="I2" s="232"/>
      <c r="J2" s="232"/>
      <c r="K2" s="232"/>
    </row>
    <row r="3" spans="1:26" ht="18.75" customHeight="1" x14ac:dyDescent="0.35">
      <c r="A3" s="233" t="s">
        <v>21</v>
      </c>
      <c r="B3" s="233"/>
      <c r="C3" s="233"/>
      <c r="D3" s="233"/>
      <c r="E3" s="233"/>
      <c r="F3" s="233"/>
      <c r="G3" s="233"/>
      <c r="H3" s="233"/>
      <c r="I3" s="233"/>
      <c r="J3" s="233"/>
      <c r="K3" s="233"/>
      <c r="N3" s="66"/>
      <c r="O3"/>
      <c r="Q3"/>
    </row>
    <row r="4" spans="1:26" ht="18.75" customHeight="1" thickBot="1" x14ac:dyDescent="0.4">
      <c r="A4" s="1"/>
      <c r="B4" s="1"/>
      <c r="C4" s="1"/>
      <c r="D4" s="1"/>
      <c r="E4" s="1"/>
      <c r="F4" s="59"/>
      <c r="G4" s="1"/>
      <c r="H4" s="59"/>
      <c r="I4" s="1"/>
      <c r="J4" s="59"/>
      <c r="K4" s="1"/>
      <c r="N4" s="66"/>
      <c r="O4"/>
      <c r="Q4"/>
    </row>
    <row r="5" spans="1:26" ht="18.75" customHeight="1" thickBot="1" x14ac:dyDescent="0.4">
      <c r="A5" s="1"/>
      <c r="B5" s="1"/>
      <c r="C5" s="1"/>
      <c r="D5" s="32" t="s">
        <v>59</v>
      </c>
      <c r="E5" s="2" t="s">
        <v>10</v>
      </c>
      <c r="F5" s="3" t="s">
        <v>5</v>
      </c>
      <c r="G5" s="21" t="s">
        <v>11</v>
      </c>
      <c r="H5" s="64" t="s">
        <v>16</v>
      </c>
      <c r="I5" s="41" t="s">
        <v>12</v>
      </c>
      <c r="J5" s="24" t="s">
        <v>6</v>
      </c>
      <c r="K5" s="2" t="s">
        <v>13</v>
      </c>
      <c r="L5" s="3" t="s">
        <v>7</v>
      </c>
      <c r="M5" s="2" t="s">
        <v>14</v>
      </c>
      <c r="N5" s="3" t="s">
        <v>8</v>
      </c>
      <c r="O5" s="42" t="s">
        <v>15</v>
      </c>
      <c r="P5" s="6" t="s">
        <v>9</v>
      </c>
      <c r="Q5" s="110" t="s">
        <v>73</v>
      </c>
      <c r="R5" s="109" t="s">
        <v>78</v>
      </c>
    </row>
    <row r="6" spans="1:26" ht="18.75" customHeight="1" x14ac:dyDescent="0.35">
      <c r="A6" s="1"/>
      <c r="B6" s="1"/>
      <c r="C6" s="1"/>
      <c r="D6" s="38" t="s">
        <v>56</v>
      </c>
      <c r="E6" s="39">
        <f>SUM(E7:E10)</f>
        <v>0</v>
      </c>
      <c r="F6" s="60" t="e">
        <f>E6/E$230</f>
        <v>#DIV/0!</v>
      </c>
      <c r="G6" s="39">
        <f t="shared" ref="G6" si="0">SUM(G7:G10)</f>
        <v>0</v>
      </c>
      <c r="H6" s="60" t="e">
        <f>G6/G$230</f>
        <v>#DIV/0!</v>
      </c>
      <c r="I6" s="39">
        <f t="shared" ref="I6" si="1">SUM(I7:I10)</f>
        <v>0</v>
      </c>
      <c r="J6" s="60" t="e">
        <f>I6/I$230</f>
        <v>#DIV/0!</v>
      </c>
      <c r="K6" s="39">
        <f t="shared" ref="K6" si="2">SUM(K7:K10)</f>
        <v>0</v>
      </c>
      <c r="L6" s="60" t="e">
        <f>K6/K$230</f>
        <v>#DIV/0!</v>
      </c>
      <c r="M6" s="39">
        <f t="shared" ref="M6" si="3">SUM(M7:M10)</f>
        <v>0</v>
      </c>
      <c r="N6" s="60" t="e">
        <f>M6/M$230</f>
        <v>#DIV/0!</v>
      </c>
      <c r="O6" s="40">
        <f t="shared" ref="O6:Q6" si="4">SUM(O7:O10)</f>
        <v>0</v>
      </c>
      <c r="P6" s="67" t="e">
        <f>O6/O$230</f>
        <v>#DIV/0!</v>
      </c>
      <c r="Q6" s="113">
        <f t="shared" si="4"/>
        <v>0</v>
      </c>
      <c r="R6" s="112" t="e">
        <f>Q6/Q$230</f>
        <v>#DIV/0!</v>
      </c>
    </row>
    <row r="7" spans="1:26" ht="18.649999999999999" customHeight="1" x14ac:dyDescent="0.35">
      <c r="A7" s="1"/>
      <c r="B7" s="1"/>
      <c r="C7" s="1"/>
      <c r="D7" s="33" t="s">
        <v>74</v>
      </c>
      <c r="E7" s="35">
        <f>E214</f>
        <v>0</v>
      </c>
      <c r="F7" s="60" t="e">
        <f>E7/E$230</f>
        <v>#DIV/0!</v>
      </c>
      <c r="G7" s="35">
        <f t="shared" ref="G7" si="5">G214</f>
        <v>0</v>
      </c>
      <c r="H7" s="60" t="e">
        <f>G7/G$230</f>
        <v>#DIV/0!</v>
      </c>
      <c r="I7" s="35">
        <f t="shared" ref="I7" si="6">I214</f>
        <v>0</v>
      </c>
      <c r="J7" s="60" t="e">
        <f>I7/I$230</f>
        <v>#DIV/0!</v>
      </c>
      <c r="K7" s="35">
        <f t="shared" ref="K7" si="7">K214</f>
        <v>0</v>
      </c>
      <c r="L7" s="60" t="e">
        <f>K7/K$230</f>
        <v>#DIV/0!</v>
      </c>
      <c r="M7" s="35">
        <f t="shared" ref="M7" si="8">M214</f>
        <v>0</v>
      </c>
      <c r="N7" s="60" t="e">
        <f>M7/M$230</f>
        <v>#DIV/0!</v>
      </c>
      <c r="O7" s="36">
        <f t="shared" ref="O7:Q7" si="9">O214</f>
        <v>0</v>
      </c>
      <c r="P7" s="67" t="e">
        <f>O7/O$230</f>
        <v>#DIV/0!</v>
      </c>
      <c r="Q7" s="122">
        <f t="shared" si="9"/>
        <v>0</v>
      </c>
      <c r="R7" s="125" t="e">
        <f>Q7/Q$230</f>
        <v>#DIV/0!</v>
      </c>
    </row>
    <row r="8" spans="1:26" ht="18.75" customHeight="1" x14ac:dyDescent="0.35">
      <c r="A8" s="1"/>
      <c r="B8" s="1"/>
      <c r="C8" s="1"/>
      <c r="D8" s="33" t="s">
        <v>75</v>
      </c>
      <c r="E8" s="35">
        <f>E222</f>
        <v>0</v>
      </c>
      <c r="F8" s="60" t="e">
        <f>E8/E$230</f>
        <v>#DIV/0!</v>
      </c>
      <c r="G8" s="35">
        <f t="shared" ref="G8" si="10">G222</f>
        <v>0</v>
      </c>
      <c r="H8" s="60" t="e">
        <f>G8/G$230</f>
        <v>#DIV/0!</v>
      </c>
      <c r="I8" s="35">
        <f t="shared" ref="I8" si="11">I222</f>
        <v>0</v>
      </c>
      <c r="J8" s="60" t="e">
        <f>I8/I$230</f>
        <v>#DIV/0!</v>
      </c>
      <c r="K8" s="35">
        <f t="shared" ref="K8" si="12">K222</f>
        <v>0</v>
      </c>
      <c r="L8" s="60" t="e">
        <f>K8/K$230</f>
        <v>#DIV/0!</v>
      </c>
      <c r="M8" s="44">
        <f t="shared" ref="M8" si="13">M222</f>
        <v>0</v>
      </c>
      <c r="N8" s="83" t="e">
        <f>M8/M$230</f>
        <v>#DIV/0!</v>
      </c>
      <c r="O8" s="45">
        <f t="shared" ref="O8:Q8" si="14">O222</f>
        <v>0</v>
      </c>
      <c r="P8" s="84" t="e">
        <f>O8/O$230</f>
        <v>#DIV/0!</v>
      </c>
      <c r="Q8" s="123">
        <f t="shared" si="14"/>
        <v>0</v>
      </c>
      <c r="R8" s="126" t="e">
        <f>Q8/Q$230</f>
        <v>#DIV/0!</v>
      </c>
    </row>
    <row r="9" spans="1:26" ht="18.75" customHeight="1" x14ac:dyDescent="0.35">
      <c r="A9" s="10" t="s">
        <v>22</v>
      </c>
      <c r="B9" s="46"/>
      <c r="C9"/>
      <c r="D9" s="33" t="s">
        <v>57</v>
      </c>
      <c r="E9" s="35">
        <f>E13+E21+E29+E37+E45+E54+E62+E70+E78+E86+E94+E102</f>
        <v>0</v>
      </c>
      <c r="F9" s="60" t="e">
        <f>E9/(E$230-E$214-E$222)</f>
        <v>#DIV/0!</v>
      </c>
      <c r="G9" s="35">
        <f>G13+G21+G29+G37+G45+G54+G62+G70+G78+G86+G94+G102</f>
        <v>0</v>
      </c>
      <c r="H9" s="60" t="e">
        <f>G9/(G$230-G$214-G$222)</f>
        <v>#DIV/0!</v>
      </c>
      <c r="I9" s="35">
        <f>I13+I21+I29+I37+I45+I54+I62+I70+I78+I86+I94+I102</f>
        <v>0</v>
      </c>
      <c r="J9" s="60" t="e">
        <f>I9/(I$230-I$214-I$222)</f>
        <v>#DIV/0!</v>
      </c>
      <c r="K9" s="35">
        <f>K13+K21+K29+K37+K45+K54+K62+K70+K78+K86+K94+K102</f>
        <v>0</v>
      </c>
      <c r="L9" s="60" t="e">
        <f>K9/(K$230-K$214-K$222)</f>
        <v>#DIV/0!</v>
      </c>
      <c r="M9" s="44">
        <f>M13+M21+M29+M37+M45+M54+M62+M70+M78+M86+M94+M102</f>
        <v>0</v>
      </c>
      <c r="N9" s="83" t="e">
        <f>M9/(M$230-M$214-M$222)</f>
        <v>#DIV/0!</v>
      </c>
      <c r="O9" s="36">
        <f>O13+O21+O29+O37+O45+O54+O62+O70+O78+O86+O94+O102</f>
        <v>0</v>
      </c>
      <c r="P9" s="67" t="e">
        <f>O9/(O$230-O$214-O$222)</f>
        <v>#DIV/0!</v>
      </c>
      <c r="Q9" s="111">
        <f>Q13+Q21+Q29+Q37+Q45+Q54+Q62+Q70+Q78+Q86+Q94+Q102</f>
        <v>0</v>
      </c>
      <c r="R9" s="112" t="e">
        <f>Q9/(Q$230-Q$214-Q$222)</f>
        <v>#DIV/0!</v>
      </c>
    </row>
    <row r="10" spans="1:26" ht="18.75" customHeight="1" thickBot="1" x14ac:dyDescent="0.4">
      <c r="A10" s="10" t="s">
        <v>0</v>
      </c>
      <c r="B10" s="47"/>
      <c r="C10"/>
      <c r="D10" s="34" t="s">
        <v>58</v>
      </c>
      <c r="E10" s="31">
        <f>E110+E118+E126+E134+E142+E150+E158+E166+E174+E182+E190+E198+E206</f>
        <v>0</v>
      </c>
      <c r="F10" s="61" t="e">
        <f>E10/(E$230-E$214-E$222)</f>
        <v>#DIV/0!</v>
      </c>
      <c r="G10" s="31">
        <f t="shared" ref="G10" si="15">G110+G118+G126+G134+G142+G150+G158+G166+G174+G182+G190+G198+G206</f>
        <v>0</v>
      </c>
      <c r="H10" s="61" t="e">
        <f>G10/(G$230-G$214-G$222)</f>
        <v>#DIV/0!</v>
      </c>
      <c r="I10" s="31">
        <f t="shared" ref="I10" si="16">I110+I118+I126+I134+I142+I150+I158+I166+I174+I182+I190+I198+I206</f>
        <v>0</v>
      </c>
      <c r="J10" s="61" t="e">
        <f>I10/(I$230-I$214-I$222)</f>
        <v>#DIV/0!</v>
      </c>
      <c r="K10" s="31">
        <f t="shared" ref="K10" si="17">K110+K118+K126+K134+K142+K150+K158+K166+K174+K182+K190+K198+K206</f>
        <v>0</v>
      </c>
      <c r="L10" s="61" t="e">
        <f>K10/(K$230-K$214-K$222)</f>
        <v>#DIV/0!</v>
      </c>
      <c r="M10" s="31">
        <f t="shared" ref="M10" si="18">M110+M118+M126+M134+M142+M150+M158+M166+M174+M182+M190+M198+M206</f>
        <v>0</v>
      </c>
      <c r="N10" s="61" t="e">
        <f>M10/(M$230-M$214-M$222)</f>
        <v>#DIV/0!</v>
      </c>
      <c r="O10" s="37">
        <f t="shared" ref="O10:Q10" si="19">O110+O118+O126+O134+O142+O150+O158+O166+O174+O182+O190+O198+O206</f>
        <v>0</v>
      </c>
      <c r="P10" s="82" t="e">
        <f>O10/(O$230-O$214-O$222)</f>
        <v>#DIV/0!</v>
      </c>
      <c r="Q10" s="124">
        <f t="shared" si="19"/>
        <v>0</v>
      </c>
      <c r="R10" s="127" t="e">
        <f>Q10/(Q$230-Q$214-Q$222)</f>
        <v>#DIV/0!</v>
      </c>
    </row>
    <row r="11" spans="1:26" ht="18.75" customHeight="1" thickBot="1" x14ac:dyDescent="0.4"/>
    <row r="12" spans="1:26" s="11" customFormat="1" ht="85.5" customHeight="1" thickBot="1" x14ac:dyDescent="0.4">
      <c r="A12" s="226" t="s">
        <v>62</v>
      </c>
      <c r="B12" s="227"/>
      <c r="C12" s="228"/>
      <c r="D12" s="43" t="s">
        <v>191</v>
      </c>
      <c r="E12" s="2" t="s">
        <v>10</v>
      </c>
      <c r="F12" s="3" t="s">
        <v>5</v>
      </c>
      <c r="G12" s="21" t="s">
        <v>76</v>
      </c>
      <c r="H12" s="22" t="s">
        <v>16</v>
      </c>
      <c r="I12" s="23" t="s">
        <v>12</v>
      </c>
      <c r="J12" s="24" t="s">
        <v>6</v>
      </c>
      <c r="K12" s="4" t="s">
        <v>13</v>
      </c>
      <c r="L12" s="3" t="s">
        <v>7</v>
      </c>
      <c r="M12" s="4" t="s">
        <v>14</v>
      </c>
      <c r="N12" s="3" t="s">
        <v>8</v>
      </c>
      <c r="O12" s="5" t="s">
        <v>15</v>
      </c>
      <c r="P12" s="6" t="s">
        <v>9</v>
      </c>
      <c r="Q12" s="110" t="s">
        <v>73</v>
      </c>
      <c r="R12" s="109" t="s">
        <v>78</v>
      </c>
      <c r="S12" s="70" t="s">
        <v>196</v>
      </c>
      <c r="T12" s="71" t="s">
        <v>60</v>
      </c>
      <c r="U12" s="29" t="s">
        <v>24</v>
      </c>
      <c r="V12" s="50" t="s">
        <v>25</v>
      </c>
      <c r="W12" s="74" t="s">
        <v>19</v>
      </c>
      <c r="X12" s="76" t="s">
        <v>20</v>
      </c>
      <c r="Y12" s="81" t="s">
        <v>66</v>
      </c>
      <c r="Z12" s="75" t="s">
        <v>67</v>
      </c>
    </row>
    <row r="13" spans="1:26" s="14" customFormat="1" ht="18.75" customHeight="1" x14ac:dyDescent="0.35">
      <c r="A13" s="229" t="s">
        <v>26</v>
      </c>
      <c r="B13" s="230"/>
      <c r="C13" s="231"/>
      <c r="D13" s="20">
        <f>SUM(D14:D20)</f>
        <v>0</v>
      </c>
      <c r="E13" s="12">
        <f>SUM(E14:E20)</f>
        <v>0</v>
      </c>
      <c r="F13" s="13" t="e">
        <f t="shared" ref="F13:F20" si="20">E13/$W13</f>
        <v>#DIV/0!</v>
      </c>
      <c r="G13" s="12">
        <f>SUM(G14:G20)</f>
        <v>0</v>
      </c>
      <c r="H13" s="13" t="e">
        <f t="shared" ref="H13:H20" si="21">G13/$W13</f>
        <v>#DIV/0!</v>
      </c>
      <c r="I13" s="12">
        <f>SUM(I14:I20)</f>
        <v>0</v>
      </c>
      <c r="J13" s="13" t="e">
        <f t="shared" ref="J13:J20" si="22">I13/$W13</f>
        <v>#DIV/0!</v>
      </c>
      <c r="K13" s="12">
        <f>SUM(K14:K20)</f>
        <v>0</v>
      </c>
      <c r="L13" s="13" t="e">
        <f t="shared" ref="L13:L20" si="23">K13/$W13</f>
        <v>#DIV/0!</v>
      </c>
      <c r="M13" s="12">
        <f>SUM(M14:M20)</f>
        <v>0</v>
      </c>
      <c r="N13" s="13" t="e">
        <f t="shared" ref="N13:N20" si="24">M13/$W13</f>
        <v>#DIV/0!</v>
      </c>
      <c r="O13" s="25">
        <f>SUM(O14:O20)</f>
        <v>0</v>
      </c>
      <c r="P13" s="26" t="e">
        <f t="shared" ref="P13:P20" si="25">O13/$W13</f>
        <v>#DIV/0!</v>
      </c>
      <c r="Q13" s="115">
        <f>SUM(Q14:Q20)</f>
        <v>0</v>
      </c>
      <c r="R13" s="116" t="e">
        <f t="shared" ref="R13:R20" si="26">Q13/$W13</f>
        <v>#DIV/0!</v>
      </c>
      <c r="S13" s="12">
        <f>SUM(S14:S20)</f>
        <v>0</v>
      </c>
      <c r="T13" s="13" t="e">
        <f t="shared" ref="T13:T20" si="27">S13/$W13</f>
        <v>#DIV/0!</v>
      </c>
      <c r="U13" s="27">
        <f>SUM(U14:U20)</f>
        <v>0</v>
      </c>
      <c r="V13" s="28" t="e">
        <f t="shared" ref="V13:V20" si="28">U13/$W13</f>
        <v>#DIV/0!</v>
      </c>
      <c r="W13" s="77">
        <f>SUM(W14:W20)</f>
        <v>0</v>
      </c>
      <c r="X13" s="48" t="e">
        <f>W13/$D13</f>
        <v>#DIV/0!</v>
      </c>
      <c r="Y13" s="77">
        <f>SUM(Y14:Y20)</f>
        <v>0</v>
      </c>
      <c r="Z13" s="48" t="e">
        <f>Y13/$W13</f>
        <v>#DIV/0!</v>
      </c>
    </row>
    <row r="14" spans="1:26" ht="18.75" customHeight="1" x14ac:dyDescent="0.35">
      <c r="A14" s="15" t="s">
        <v>52</v>
      </c>
      <c r="B14" s="219" t="s">
        <v>209</v>
      </c>
      <c r="C14" s="220"/>
      <c r="D14" s="19"/>
      <c r="E14" s="16"/>
      <c r="F14" s="30" t="e">
        <f t="shared" si="20"/>
        <v>#DIV/0!</v>
      </c>
      <c r="G14" s="16"/>
      <c r="H14" s="30" t="e">
        <f t="shared" si="21"/>
        <v>#DIV/0!</v>
      </c>
      <c r="I14" s="16"/>
      <c r="J14" s="30" t="e">
        <f t="shared" si="22"/>
        <v>#DIV/0!</v>
      </c>
      <c r="K14" s="16"/>
      <c r="L14" s="30" t="e">
        <f t="shared" si="23"/>
        <v>#DIV/0!</v>
      </c>
      <c r="M14" s="16"/>
      <c r="N14" s="30" t="e">
        <f t="shared" si="24"/>
        <v>#DIV/0!</v>
      </c>
      <c r="O14" s="17"/>
      <c r="P14" s="68" t="e">
        <f t="shared" si="25"/>
        <v>#DIV/0!</v>
      </c>
      <c r="Q14" s="17"/>
      <c r="R14" s="114" t="e">
        <f t="shared" si="26"/>
        <v>#DIV/0!</v>
      </c>
      <c r="S14" s="16"/>
      <c r="T14" s="30" t="e">
        <f t="shared" si="27"/>
        <v>#DIV/0!</v>
      </c>
      <c r="U14" s="17"/>
      <c r="V14" s="51" t="e">
        <f t="shared" si="28"/>
        <v>#DIV/0!</v>
      </c>
      <c r="W14" s="78">
        <f>E14+G14+I14+K14+M14+O14+Q14+S14+U14</f>
        <v>0</v>
      </c>
      <c r="X14" s="49" t="e">
        <f t="shared" ref="X14" si="29">W14/$D14</f>
        <v>#DIV/0!</v>
      </c>
      <c r="Y14" s="78">
        <f>E14+G14+I14+K14+M14+O14+Q14</f>
        <v>0</v>
      </c>
      <c r="Z14" s="49" t="e">
        <f>Y14/$W14</f>
        <v>#DIV/0!</v>
      </c>
    </row>
    <row r="15" spans="1:26" ht="18.75" customHeight="1" x14ac:dyDescent="0.35">
      <c r="A15" s="15"/>
      <c r="B15" s="219" t="s">
        <v>80</v>
      </c>
      <c r="C15" s="220"/>
      <c r="D15" s="19"/>
      <c r="E15" s="16"/>
      <c r="F15" s="30" t="e">
        <f t="shared" si="20"/>
        <v>#DIV/0!</v>
      </c>
      <c r="G15" s="16"/>
      <c r="H15" s="30" t="e">
        <f t="shared" si="21"/>
        <v>#DIV/0!</v>
      </c>
      <c r="I15" s="16"/>
      <c r="J15" s="30" t="e">
        <f t="shared" si="22"/>
        <v>#DIV/0!</v>
      </c>
      <c r="K15" s="16"/>
      <c r="L15" s="30" t="e">
        <f t="shared" si="23"/>
        <v>#DIV/0!</v>
      </c>
      <c r="M15" s="16"/>
      <c r="N15" s="30" t="e">
        <f t="shared" si="24"/>
        <v>#DIV/0!</v>
      </c>
      <c r="O15" s="17"/>
      <c r="P15" s="68" t="e">
        <f t="shared" si="25"/>
        <v>#DIV/0!</v>
      </c>
      <c r="Q15" s="17"/>
      <c r="R15" s="114" t="e">
        <f t="shared" si="26"/>
        <v>#DIV/0!</v>
      </c>
      <c r="S15" s="16"/>
      <c r="T15" s="30" t="e">
        <f t="shared" si="27"/>
        <v>#DIV/0!</v>
      </c>
      <c r="U15" s="17"/>
      <c r="V15" s="51" t="e">
        <f t="shared" si="28"/>
        <v>#DIV/0!</v>
      </c>
      <c r="W15" s="78">
        <f t="shared" ref="W15:W20" si="30">E15+G15+I15+K15+M15+O15+Q15+S15+U15</f>
        <v>0</v>
      </c>
      <c r="X15" s="49" t="e">
        <f t="shared" ref="X15" si="31">W15/$D15</f>
        <v>#DIV/0!</v>
      </c>
      <c r="Y15" s="78">
        <f t="shared" ref="Y15:Y20" si="32">E15+G15+I15+K15+M15+O15+Q15</f>
        <v>0</v>
      </c>
      <c r="Z15" s="49" t="e">
        <f t="shared" ref="Z15:Z79" si="33">Y15/$W15</f>
        <v>#DIV/0!</v>
      </c>
    </row>
    <row r="16" spans="1:26" ht="18.75" customHeight="1" x14ac:dyDescent="0.35">
      <c r="A16" s="15" t="s">
        <v>68</v>
      </c>
      <c r="B16" s="219" t="s">
        <v>2</v>
      </c>
      <c r="C16" s="220"/>
      <c r="D16" s="19"/>
      <c r="E16" s="16"/>
      <c r="F16" s="30" t="e">
        <f t="shared" si="20"/>
        <v>#DIV/0!</v>
      </c>
      <c r="G16" s="16"/>
      <c r="H16" s="30" t="e">
        <f t="shared" si="21"/>
        <v>#DIV/0!</v>
      </c>
      <c r="I16" s="16"/>
      <c r="J16" s="30" t="e">
        <f t="shared" si="22"/>
        <v>#DIV/0!</v>
      </c>
      <c r="K16" s="16"/>
      <c r="L16" s="30" t="e">
        <f t="shared" si="23"/>
        <v>#DIV/0!</v>
      </c>
      <c r="M16" s="16"/>
      <c r="N16" s="30" t="e">
        <f t="shared" si="24"/>
        <v>#DIV/0!</v>
      </c>
      <c r="O16" s="17"/>
      <c r="P16" s="68" t="e">
        <f t="shared" si="25"/>
        <v>#DIV/0!</v>
      </c>
      <c r="Q16" s="17"/>
      <c r="R16" s="114" t="e">
        <f t="shared" si="26"/>
        <v>#DIV/0!</v>
      </c>
      <c r="S16" s="16"/>
      <c r="T16" s="30" t="e">
        <f t="shared" si="27"/>
        <v>#DIV/0!</v>
      </c>
      <c r="U16" s="17"/>
      <c r="V16" s="51" t="e">
        <f t="shared" si="28"/>
        <v>#DIV/0!</v>
      </c>
      <c r="W16" s="78">
        <f t="shared" si="30"/>
        <v>0</v>
      </c>
      <c r="X16" s="49" t="e">
        <f t="shared" ref="X16" si="34">W16/$D16</f>
        <v>#DIV/0!</v>
      </c>
      <c r="Y16" s="78">
        <f t="shared" si="32"/>
        <v>0</v>
      </c>
      <c r="Z16" s="49" t="e">
        <f t="shared" si="33"/>
        <v>#DIV/0!</v>
      </c>
    </row>
    <row r="17" spans="1:26" ht="18.75" customHeight="1" x14ac:dyDescent="0.35">
      <c r="A17" s="15" t="s">
        <v>69</v>
      </c>
      <c r="B17" s="219" t="s">
        <v>2</v>
      </c>
      <c r="C17" s="220"/>
      <c r="D17" s="19"/>
      <c r="E17" s="16"/>
      <c r="F17" s="30" t="e">
        <f t="shared" si="20"/>
        <v>#DIV/0!</v>
      </c>
      <c r="G17" s="16"/>
      <c r="H17" s="30" t="e">
        <f t="shared" si="21"/>
        <v>#DIV/0!</v>
      </c>
      <c r="I17" s="16"/>
      <c r="J17" s="30" t="e">
        <f t="shared" si="22"/>
        <v>#DIV/0!</v>
      </c>
      <c r="K17" s="16"/>
      <c r="L17" s="30" t="e">
        <f t="shared" si="23"/>
        <v>#DIV/0!</v>
      </c>
      <c r="M17" s="16"/>
      <c r="N17" s="30" t="e">
        <f t="shared" si="24"/>
        <v>#DIV/0!</v>
      </c>
      <c r="O17" s="17"/>
      <c r="P17" s="68" t="e">
        <f t="shared" si="25"/>
        <v>#DIV/0!</v>
      </c>
      <c r="Q17" s="17"/>
      <c r="R17" s="114" t="e">
        <f t="shared" si="26"/>
        <v>#DIV/0!</v>
      </c>
      <c r="S17" s="16"/>
      <c r="T17" s="30" t="e">
        <f t="shared" si="27"/>
        <v>#DIV/0!</v>
      </c>
      <c r="U17" s="17"/>
      <c r="V17" s="51" t="e">
        <f t="shared" si="28"/>
        <v>#DIV/0!</v>
      </c>
      <c r="W17" s="78">
        <f t="shared" si="30"/>
        <v>0</v>
      </c>
      <c r="X17" s="49" t="e">
        <f t="shared" ref="X17" si="35">W17/$D17</f>
        <v>#DIV/0!</v>
      </c>
      <c r="Y17" s="78">
        <f t="shared" si="32"/>
        <v>0</v>
      </c>
      <c r="Z17" s="49" t="e">
        <f t="shared" si="33"/>
        <v>#DIV/0!</v>
      </c>
    </row>
    <row r="18" spans="1:26" ht="18.75" customHeight="1" x14ac:dyDescent="0.35">
      <c r="A18" s="15" t="s">
        <v>70</v>
      </c>
      <c r="B18" s="219" t="s">
        <v>2</v>
      </c>
      <c r="C18" s="220"/>
      <c r="D18" s="19"/>
      <c r="E18" s="16"/>
      <c r="F18" s="30" t="e">
        <f t="shared" si="20"/>
        <v>#DIV/0!</v>
      </c>
      <c r="G18" s="16"/>
      <c r="H18" s="30" t="e">
        <f t="shared" si="21"/>
        <v>#DIV/0!</v>
      </c>
      <c r="I18" s="16"/>
      <c r="J18" s="30" t="e">
        <f t="shared" si="22"/>
        <v>#DIV/0!</v>
      </c>
      <c r="K18" s="16"/>
      <c r="L18" s="30" t="e">
        <f t="shared" si="23"/>
        <v>#DIV/0!</v>
      </c>
      <c r="M18" s="16"/>
      <c r="N18" s="30" t="e">
        <f t="shared" si="24"/>
        <v>#DIV/0!</v>
      </c>
      <c r="O18" s="17"/>
      <c r="P18" s="68" t="e">
        <f t="shared" si="25"/>
        <v>#DIV/0!</v>
      </c>
      <c r="Q18" s="17"/>
      <c r="R18" s="114" t="e">
        <f t="shared" si="26"/>
        <v>#DIV/0!</v>
      </c>
      <c r="S18" s="16"/>
      <c r="T18" s="30" t="e">
        <f t="shared" si="27"/>
        <v>#DIV/0!</v>
      </c>
      <c r="U18" s="17"/>
      <c r="V18" s="51" t="e">
        <f t="shared" si="28"/>
        <v>#DIV/0!</v>
      </c>
      <c r="W18" s="78">
        <f t="shared" si="30"/>
        <v>0</v>
      </c>
      <c r="X18" s="49" t="e">
        <f t="shared" ref="X18" si="36">W18/$D18</f>
        <v>#DIV/0!</v>
      </c>
      <c r="Y18" s="78">
        <f t="shared" si="32"/>
        <v>0</v>
      </c>
      <c r="Z18" s="49" t="e">
        <f t="shared" si="33"/>
        <v>#DIV/0!</v>
      </c>
    </row>
    <row r="19" spans="1:26" ht="18.75" customHeight="1" x14ac:dyDescent="0.35">
      <c r="A19" s="15" t="s">
        <v>1</v>
      </c>
      <c r="B19" s="219" t="s">
        <v>2</v>
      </c>
      <c r="C19" s="220"/>
      <c r="D19" s="19"/>
      <c r="E19" s="16"/>
      <c r="F19" s="30" t="e">
        <f t="shared" si="20"/>
        <v>#DIV/0!</v>
      </c>
      <c r="G19" s="16"/>
      <c r="H19" s="30" t="e">
        <f t="shared" si="21"/>
        <v>#DIV/0!</v>
      </c>
      <c r="I19" s="16"/>
      <c r="J19" s="30" t="e">
        <f t="shared" si="22"/>
        <v>#DIV/0!</v>
      </c>
      <c r="K19" s="16"/>
      <c r="L19" s="30" t="e">
        <f t="shared" si="23"/>
        <v>#DIV/0!</v>
      </c>
      <c r="M19" s="16"/>
      <c r="N19" s="30" t="e">
        <f t="shared" si="24"/>
        <v>#DIV/0!</v>
      </c>
      <c r="O19" s="17"/>
      <c r="P19" s="68" t="e">
        <f t="shared" si="25"/>
        <v>#DIV/0!</v>
      </c>
      <c r="Q19" s="17"/>
      <c r="R19" s="114" t="e">
        <f t="shared" si="26"/>
        <v>#DIV/0!</v>
      </c>
      <c r="S19" s="16"/>
      <c r="T19" s="30" t="e">
        <f t="shared" si="27"/>
        <v>#DIV/0!</v>
      </c>
      <c r="U19" s="17"/>
      <c r="V19" s="51" t="e">
        <f t="shared" si="28"/>
        <v>#DIV/0!</v>
      </c>
      <c r="W19" s="78">
        <f t="shared" si="30"/>
        <v>0</v>
      </c>
      <c r="X19" s="49" t="e">
        <f t="shared" ref="X19" si="37">W19/$D19</f>
        <v>#DIV/0!</v>
      </c>
      <c r="Y19" s="78">
        <f t="shared" si="32"/>
        <v>0</v>
      </c>
      <c r="Z19" s="49" t="e">
        <f t="shared" si="33"/>
        <v>#DIV/0!</v>
      </c>
    </row>
    <row r="20" spans="1:26" ht="18.75" customHeight="1" x14ac:dyDescent="0.35">
      <c r="A20" s="15" t="s">
        <v>71</v>
      </c>
      <c r="B20" s="219" t="s">
        <v>2</v>
      </c>
      <c r="C20" s="220"/>
      <c r="D20" s="19"/>
      <c r="E20" s="16"/>
      <c r="F20" s="30" t="e">
        <f t="shared" si="20"/>
        <v>#DIV/0!</v>
      </c>
      <c r="G20" s="16"/>
      <c r="H20" s="30" t="e">
        <f t="shared" si="21"/>
        <v>#DIV/0!</v>
      </c>
      <c r="I20" s="16"/>
      <c r="J20" s="30" t="e">
        <f t="shared" si="22"/>
        <v>#DIV/0!</v>
      </c>
      <c r="K20" s="16"/>
      <c r="L20" s="30" t="e">
        <f t="shared" si="23"/>
        <v>#DIV/0!</v>
      </c>
      <c r="M20" s="16"/>
      <c r="N20" s="30" t="e">
        <f t="shared" si="24"/>
        <v>#DIV/0!</v>
      </c>
      <c r="O20" s="17"/>
      <c r="P20" s="68" t="e">
        <f t="shared" si="25"/>
        <v>#DIV/0!</v>
      </c>
      <c r="Q20" s="17"/>
      <c r="R20" s="114" t="e">
        <f t="shared" si="26"/>
        <v>#DIV/0!</v>
      </c>
      <c r="S20" s="16"/>
      <c r="T20" s="30" t="e">
        <f t="shared" si="27"/>
        <v>#DIV/0!</v>
      </c>
      <c r="U20" s="17"/>
      <c r="V20" s="51" t="e">
        <f t="shared" si="28"/>
        <v>#DIV/0!</v>
      </c>
      <c r="W20" s="78">
        <f t="shared" si="30"/>
        <v>0</v>
      </c>
      <c r="X20" s="49" t="e">
        <f t="shared" ref="X20:X27" si="38">W20/$D20</f>
        <v>#DIV/0!</v>
      </c>
      <c r="Y20" s="78">
        <f t="shared" si="32"/>
        <v>0</v>
      </c>
      <c r="Z20" s="49" t="e">
        <f t="shared" si="33"/>
        <v>#DIV/0!</v>
      </c>
    </row>
    <row r="21" spans="1:26" s="14" customFormat="1" ht="18.75" customHeight="1" x14ac:dyDescent="0.35">
      <c r="A21" s="221" t="s">
        <v>27</v>
      </c>
      <c r="B21" s="222"/>
      <c r="C21" s="223"/>
      <c r="D21" s="20">
        <f t="shared" ref="D21:E21" si="39">SUM(D22:D28)</f>
        <v>0</v>
      </c>
      <c r="E21" s="12">
        <f t="shared" si="39"/>
        <v>0</v>
      </c>
      <c r="F21" s="13" t="e">
        <f t="shared" ref="F21:F85" si="40">E21/$W21</f>
        <v>#DIV/0!</v>
      </c>
      <c r="G21" s="12">
        <f t="shared" ref="G21" si="41">SUM(G22:G28)</f>
        <v>0</v>
      </c>
      <c r="H21" s="13" t="e">
        <f t="shared" ref="H21:H85" si="42">G21/$W21</f>
        <v>#DIV/0!</v>
      </c>
      <c r="I21" s="12">
        <f t="shared" ref="I21" si="43">SUM(I22:I28)</f>
        <v>0</v>
      </c>
      <c r="J21" s="13" t="e">
        <f t="shared" ref="J21:J85" si="44">I21/$W21</f>
        <v>#DIV/0!</v>
      </c>
      <c r="K21" s="12">
        <f t="shared" ref="K21" si="45">SUM(K22:K28)</f>
        <v>0</v>
      </c>
      <c r="L21" s="13" t="e">
        <f t="shared" ref="L21:L85" si="46">K21/$W21</f>
        <v>#DIV/0!</v>
      </c>
      <c r="M21" s="12">
        <f t="shared" ref="M21" si="47">SUM(M22:M28)</f>
        <v>0</v>
      </c>
      <c r="N21" s="13" t="e">
        <f t="shared" ref="N21:N85" si="48">M21/$W21</f>
        <v>#DIV/0!</v>
      </c>
      <c r="O21" s="25">
        <f t="shared" ref="O21" si="49">SUM(O22:O28)</f>
        <v>0</v>
      </c>
      <c r="P21" s="26" t="e">
        <f t="shared" ref="P21:P85" si="50">O21/$W21</f>
        <v>#DIV/0!</v>
      </c>
      <c r="Q21" s="115">
        <f>SUM(Q22:Q28)</f>
        <v>0</v>
      </c>
      <c r="R21" s="116" t="e">
        <f t="shared" ref="R21:R53" si="51">Q21/$W21</f>
        <v>#DIV/0!</v>
      </c>
      <c r="S21" s="12">
        <f t="shared" ref="S21" si="52">SUM(S22:S28)</f>
        <v>0</v>
      </c>
      <c r="T21" s="13" t="e">
        <f t="shared" ref="T21:T85" si="53">S21/$W21</f>
        <v>#DIV/0!</v>
      </c>
      <c r="U21" s="27">
        <f t="shared" ref="U21" si="54">SUM(U22:U28)</f>
        <v>0</v>
      </c>
      <c r="V21" s="28" t="e">
        <f t="shared" ref="V21:V85" si="55">U21/$W21</f>
        <v>#DIV/0!</v>
      </c>
      <c r="W21" s="77">
        <f t="shared" ref="W21" si="56">SUM(W22:W28)</f>
        <v>0</v>
      </c>
      <c r="X21" s="48" t="e">
        <f t="shared" si="38"/>
        <v>#DIV/0!</v>
      </c>
      <c r="Y21" s="77">
        <f t="shared" ref="Y21" si="57">SUM(Y22:Y28)</f>
        <v>0</v>
      </c>
      <c r="Z21" s="79" t="e">
        <f t="shared" si="33"/>
        <v>#DIV/0!</v>
      </c>
    </row>
    <row r="22" spans="1:26" ht="18.75" customHeight="1" x14ac:dyDescent="0.35">
      <c r="A22" s="15" t="s">
        <v>52</v>
      </c>
      <c r="B22" s="219" t="s">
        <v>209</v>
      </c>
      <c r="C22" s="220"/>
      <c r="D22" s="19"/>
      <c r="E22" s="16"/>
      <c r="F22" s="30" t="e">
        <f t="shared" si="40"/>
        <v>#DIV/0!</v>
      </c>
      <c r="G22" s="16"/>
      <c r="H22" s="30" t="e">
        <f t="shared" si="42"/>
        <v>#DIV/0!</v>
      </c>
      <c r="I22" s="16"/>
      <c r="J22" s="30" t="e">
        <f t="shared" si="44"/>
        <v>#DIV/0!</v>
      </c>
      <c r="K22" s="16"/>
      <c r="L22" s="30" t="e">
        <f t="shared" si="46"/>
        <v>#DIV/0!</v>
      </c>
      <c r="M22" s="16"/>
      <c r="N22" s="30" t="e">
        <f t="shared" si="48"/>
        <v>#DIV/0!</v>
      </c>
      <c r="O22" s="17"/>
      <c r="P22" s="68" t="e">
        <f t="shared" si="50"/>
        <v>#DIV/0!</v>
      </c>
      <c r="Q22" s="17"/>
      <c r="R22" s="114" t="e">
        <f t="shared" si="51"/>
        <v>#DIV/0!</v>
      </c>
      <c r="S22" s="16"/>
      <c r="T22" s="30" t="e">
        <f t="shared" si="53"/>
        <v>#DIV/0!</v>
      </c>
      <c r="U22" s="17"/>
      <c r="V22" s="51" t="e">
        <f t="shared" si="55"/>
        <v>#DIV/0!</v>
      </c>
      <c r="W22" s="78">
        <f>E22+G22+I22+K22+M22+O22+Q22+S22+U22</f>
        <v>0</v>
      </c>
      <c r="X22" s="49" t="e">
        <f t="shared" si="38"/>
        <v>#DIV/0!</v>
      </c>
      <c r="Y22" s="78">
        <f>E22+G22+I22+K22+M22+O22+Q22</f>
        <v>0</v>
      </c>
      <c r="Z22" s="49" t="e">
        <f t="shared" si="33"/>
        <v>#DIV/0!</v>
      </c>
    </row>
    <row r="23" spans="1:26" ht="18.75" customHeight="1" x14ac:dyDescent="0.35">
      <c r="A23" s="15"/>
      <c r="B23" s="219" t="s">
        <v>80</v>
      </c>
      <c r="C23" s="220"/>
      <c r="D23" s="19"/>
      <c r="E23" s="16"/>
      <c r="F23" s="30" t="e">
        <f t="shared" si="40"/>
        <v>#DIV/0!</v>
      </c>
      <c r="G23" s="16"/>
      <c r="H23" s="30" t="e">
        <f t="shared" si="42"/>
        <v>#DIV/0!</v>
      </c>
      <c r="I23" s="16"/>
      <c r="J23" s="30" t="e">
        <f t="shared" si="44"/>
        <v>#DIV/0!</v>
      </c>
      <c r="K23" s="16"/>
      <c r="L23" s="30" t="e">
        <f t="shared" si="46"/>
        <v>#DIV/0!</v>
      </c>
      <c r="M23" s="16"/>
      <c r="N23" s="30" t="e">
        <f t="shared" si="48"/>
        <v>#DIV/0!</v>
      </c>
      <c r="O23" s="17"/>
      <c r="P23" s="68" t="e">
        <f t="shared" si="50"/>
        <v>#DIV/0!</v>
      </c>
      <c r="Q23" s="17"/>
      <c r="R23" s="114" t="e">
        <f t="shared" si="51"/>
        <v>#DIV/0!</v>
      </c>
      <c r="S23" s="16"/>
      <c r="T23" s="30" t="e">
        <f t="shared" si="53"/>
        <v>#DIV/0!</v>
      </c>
      <c r="U23" s="17"/>
      <c r="V23" s="51" t="e">
        <f t="shared" si="55"/>
        <v>#DIV/0!</v>
      </c>
      <c r="W23" s="78">
        <f t="shared" ref="W23:W28" si="58">E23+G23+I23+K23+M23+O23+Q23+S23+U23</f>
        <v>0</v>
      </c>
      <c r="X23" s="49" t="e">
        <f t="shared" si="38"/>
        <v>#DIV/0!</v>
      </c>
      <c r="Y23" s="78">
        <f t="shared" ref="Y23:Y28" si="59">E23+G23+I23+K23+M23+O23+Q23</f>
        <v>0</v>
      </c>
      <c r="Z23" s="49" t="e">
        <f t="shared" si="33"/>
        <v>#DIV/0!</v>
      </c>
    </row>
    <row r="24" spans="1:26" ht="18.75" customHeight="1" x14ac:dyDescent="0.35">
      <c r="A24" s="15" t="s">
        <v>68</v>
      </c>
      <c r="B24" s="219" t="s">
        <v>2</v>
      </c>
      <c r="C24" s="220"/>
      <c r="D24" s="19"/>
      <c r="E24" s="16"/>
      <c r="F24" s="30" t="e">
        <f t="shared" si="40"/>
        <v>#DIV/0!</v>
      </c>
      <c r="G24" s="16"/>
      <c r="H24" s="30" t="e">
        <f t="shared" si="42"/>
        <v>#DIV/0!</v>
      </c>
      <c r="I24" s="16"/>
      <c r="J24" s="30" t="e">
        <f t="shared" si="44"/>
        <v>#DIV/0!</v>
      </c>
      <c r="K24" s="16"/>
      <c r="L24" s="30" t="e">
        <f t="shared" si="46"/>
        <v>#DIV/0!</v>
      </c>
      <c r="M24" s="16"/>
      <c r="N24" s="30" t="e">
        <f t="shared" si="48"/>
        <v>#DIV/0!</v>
      </c>
      <c r="O24" s="17"/>
      <c r="P24" s="68" t="e">
        <f t="shared" si="50"/>
        <v>#DIV/0!</v>
      </c>
      <c r="Q24" s="17"/>
      <c r="R24" s="114" t="e">
        <f t="shared" si="51"/>
        <v>#DIV/0!</v>
      </c>
      <c r="S24" s="16"/>
      <c r="T24" s="30" t="e">
        <f t="shared" si="53"/>
        <v>#DIV/0!</v>
      </c>
      <c r="U24" s="17"/>
      <c r="V24" s="51" t="e">
        <f t="shared" si="55"/>
        <v>#DIV/0!</v>
      </c>
      <c r="W24" s="78">
        <f t="shared" si="58"/>
        <v>0</v>
      </c>
      <c r="X24" s="49" t="e">
        <f t="shared" si="38"/>
        <v>#DIV/0!</v>
      </c>
      <c r="Y24" s="78">
        <f t="shared" si="59"/>
        <v>0</v>
      </c>
      <c r="Z24" s="49" t="e">
        <f t="shared" si="33"/>
        <v>#DIV/0!</v>
      </c>
    </row>
    <row r="25" spans="1:26" ht="18.75" customHeight="1" x14ac:dyDescent="0.35">
      <c r="A25" s="15" t="s">
        <v>69</v>
      </c>
      <c r="B25" s="219" t="s">
        <v>2</v>
      </c>
      <c r="C25" s="220"/>
      <c r="D25" s="19"/>
      <c r="E25" s="16"/>
      <c r="F25" s="30" t="e">
        <f t="shared" si="40"/>
        <v>#DIV/0!</v>
      </c>
      <c r="G25" s="16"/>
      <c r="H25" s="30" t="e">
        <f t="shared" si="42"/>
        <v>#DIV/0!</v>
      </c>
      <c r="I25" s="16"/>
      <c r="J25" s="30" t="e">
        <f t="shared" si="44"/>
        <v>#DIV/0!</v>
      </c>
      <c r="K25" s="16"/>
      <c r="L25" s="30" t="e">
        <f t="shared" si="46"/>
        <v>#DIV/0!</v>
      </c>
      <c r="M25" s="16"/>
      <c r="N25" s="30" t="e">
        <f t="shared" si="48"/>
        <v>#DIV/0!</v>
      </c>
      <c r="O25" s="17"/>
      <c r="P25" s="68" t="e">
        <f t="shared" si="50"/>
        <v>#DIV/0!</v>
      </c>
      <c r="Q25" s="17"/>
      <c r="R25" s="114" t="e">
        <f t="shared" si="51"/>
        <v>#DIV/0!</v>
      </c>
      <c r="S25" s="16"/>
      <c r="T25" s="30" t="e">
        <f t="shared" si="53"/>
        <v>#DIV/0!</v>
      </c>
      <c r="U25" s="17"/>
      <c r="V25" s="51" t="e">
        <f t="shared" si="55"/>
        <v>#DIV/0!</v>
      </c>
      <c r="W25" s="78">
        <f t="shared" si="58"/>
        <v>0</v>
      </c>
      <c r="X25" s="49" t="e">
        <f t="shared" si="38"/>
        <v>#DIV/0!</v>
      </c>
      <c r="Y25" s="78">
        <f t="shared" si="59"/>
        <v>0</v>
      </c>
      <c r="Z25" s="49" t="e">
        <f t="shared" si="33"/>
        <v>#DIV/0!</v>
      </c>
    </row>
    <row r="26" spans="1:26" ht="18.75" customHeight="1" x14ac:dyDescent="0.35">
      <c r="A26" s="15" t="s">
        <v>70</v>
      </c>
      <c r="B26" s="219" t="s">
        <v>2</v>
      </c>
      <c r="C26" s="220"/>
      <c r="D26" s="19"/>
      <c r="E26" s="16"/>
      <c r="F26" s="30" t="e">
        <f t="shared" si="40"/>
        <v>#DIV/0!</v>
      </c>
      <c r="G26" s="16"/>
      <c r="H26" s="30" t="e">
        <f t="shared" si="42"/>
        <v>#DIV/0!</v>
      </c>
      <c r="I26" s="16"/>
      <c r="J26" s="30" t="e">
        <f t="shared" si="44"/>
        <v>#DIV/0!</v>
      </c>
      <c r="K26" s="16"/>
      <c r="L26" s="30" t="e">
        <f t="shared" si="46"/>
        <v>#DIV/0!</v>
      </c>
      <c r="M26" s="16"/>
      <c r="N26" s="30" t="e">
        <f t="shared" si="48"/>
        <v>#DIV/0!</v>
      </c>
      <c r="O26" s="17"/>
      <c r="P26" s="68" t="e">
        <f t="shared" si="50"/>
        <v>#DIV/0!</v>
      </c>
      <c r="Q26" s="17"/>
      <c r="R26" s="114" t="e">
        <f t="shared" si="51"/>
        <v>#DIV/0!</v>
      </c>
      <c r="S26" s="16"/>
      <c r="T26" s="30" t="e">
        <f t="shared" si="53"/>
        <v>#DIV/0!</v>
      </c>
      <c r="U26" s="17"/>
      <c r="V26" s="51" t="e">
        <f t="shared" si="55"/>
        <v>#DIV/0!</v>
      </c>
      <c r="W26" s="78">
        <f t="shared" si="58"/>
        <v>0</v>
      </c>
      <c r="X26" s="49" t="e">
        <f t="shared" si="38"/>
        <v>#DIV/0!</v>
      </c>
      <c r="Y26" s="78">
        <f t="shared" si="59"/>
        <v>0</v>
      </c>
      <c r="Z26" s="49" t="e">
        <f t="shared" si="33"/>
        <v>#DIV/0!</v>
      </c>
    </row>
    <row r="27" spans="1:26" ht="18.75" customHeight="1" x14ac:dyDescent="0.35">
      <c r="A27" s="15" t="s">
        <v>1</v>
      </c>
      <c r="B27" s="219" t="s">
        <v>2</v>
      </c>
      <c r="C27" s="220"/>
      <c r="D27" s="19"/>
      <c r="E27" s="16"/>
      <c r="F27" s="30" t="e">
        <f t="shared" si="40"/>
        <v>#DIV/0!</v>
      </c>
      <c r="G27" s="16"/>
      <c r="H27" s="30" t="e">
        <f t="shared" si="42"/>
        <v>#DIV/0!</v>
      </c>
      <c r="I27" s="16"/>
      <c r="J27" s="30" t="e">
        <f t="shared" si="44"/>
        <v>#DIV/0!</v>
      </c>
      <c r="K27" s="16"/>
      <c r="L27" s="30" t="e">
        <f t="shared" si="46"/>
        <v>#DIV/0!</v>
      </c>
      <c r="M27" s="16"/>
      <c r="N27" s="30" t="e">
        <f t="shared" si="48"/>
        <v>#DIV/0!</v>
      </c>
      <c r="O27" s="17"/>
      <c r="P27" s="68" t="e">
        <f t="shared" si="50"/>
        <v>#DIV/0!</v>
      </c>
      <c r="Q27" s="17"/>
      <c r="R27" s="114" t="e">
        <f t="shared" si="51"/>
        <v>#DIV/0!</v>
      </c>
      <c r="S27" s="16"/>
      <c r="T27" s="30" t="e">
        <f t="shared" si="53"/>
        <v>#DIV/0!</v>
      </c>
      <c r="U27" s="17"/>
      <c r="V27" s="51" t="e">
        <f t="shared" si="55"/>
        <v>#DIV/0!</v>
      </c>
      <c r="W27" s="78">
        <f t="shared" si="58"/>
        <v>0</v>
      </c>
      <c r="X27" s="49" t="e">
        <f t="shared" si="38"/>
        <v>#DIV/0!</v>
      </c>
      <c r="Y27" s="78">
        <f t="shared" si="59"/>
        <v>0</v>
      </c>
      <c r="Z27" s="49" t="e">
        <f t="shared" si="33"/>
        <v>#DIV/0!</v>
      </c>
    </row>
    <row r="28" spans="1:26" ht="18.75" customHeight="1" x14ac:dyDescent="0.35">
      <c r="A28" s="15" t="s">
        <v>71</v>
      </c>
      <c r="B28" s="219" t="s">
        <v>2</v>
      </c>
      <c r="C28" s="220"/>
      <c r="D28" s="19"/>
      <c r="E28" s="16"/>
      <c r="F28" s="30" t="e">
        <f t="shared" si="40"/>
        <v>#DIV/0!</v>
      </c>
      <c r="G28" s="16"/>
      <c r="H28" s="30" t="e">
        <f t="shared" si="42"/>
        <v>#DIV/0!</v>
      </c>
      <c r="I28" s="16"/>
      <c r="J28" s="30" t="e">
        <f t="shared" si="44"/>
        <v>#DIV/0!</v>
      </c>
      <c r="K28" s="16"/>
      <c r="L28" s="30" t="e">
        <f t="shared" si="46"/>
        <v>#DIV/0!</v>
      </c>
      <c r="M28" s="16"/>
      <c r="N28" s="30" t="e">
        <f t="shared" si="48"/>
        <v>#DIV/0!</v>
      </c>
      <c r="O28" s="17"/>
      <c r="P28" s="68" t="e">
        <f t="shared" si="50"/>
        <v>#DIV/0!</v>
      </c>
      <c r="Q28" s="17"/>
      <c r="R28" s="114" t="e">
        <f t="shared" si="51"/>
        <v>#DIV/0!</v>
      </c>
      <c r="S28" s="16"/>
      <c r="T28" s="30" t="e">
        <f t="shared" si="53"/>
        <v>#DIV/0!</v>
      </c>
      <c r="U28" s="17"/>
      <c r="V28" s="51" t="e">
        <f t="shared" si="55"/>
        <v>#DIV/0!</v>
      </c>
      <c r="W28" s="78">
        <f t="shared" si="58"/>
        <v>0</v>
      </c>
      <c r="X28" s="49" t="e">
        <f t="shared" ref="X28:X92" si="60">W28/$D28</f>
        <v>#DIV/0!</v>
      </c>
      <c r="Y28" s="78">
        <f t="shared" si="59"/>
        <v>0</v>
      </c>
      <c r="Z28" s="49" t="e">
        <f t="shared" si="33"/>
        <v>#DIV/0!</v>
      </c>
    </row>
    <row r="29" spans="1:26" s="14" customFormat="1" ht="18.75" customHeight="1" x14ac:dyDescent="0.35">
      <c r="A29" s="221" t="s">
        <v>28</v>
      </c>
      <c r="B29" s="222"/>
      <c r="C29" s="223"/>
      <c r="D29" s="20">
        <f t="shared" ref="D29:E29" si="61">SUM(D30:D36)</f>
        <v>0</v>
      </c>
      <c r="E29" s="12">
        <f t="shared" si="61"/>
        <v>0</v>
      </c>
      <c r="F29" s="13" t="e">
        <f t="shared" si="40"/>
        <v>#DIV/0!</v>
      </c>
      <c r="G29" s="12">
        <f t="shared" ref="G29" si="62">SUM(G30:G36)</f>
        <v>0</v>
      </c>
      <c r="H29" s="13" t="e">
        <f t="shared" si="42"/>
        <v>#DIV/0!</v>
      </c>
      <c r="I29" s="12">
        <f t="shared" ref="I29" si="63">SUM(I30:I36)</f>
        <v>0</v>
      </c>
      <c r="J29" s="13" t="e">
        <f t="shared" si="44"/>
        <v>#DIV/0!</v>
      </c>
      <c r="K29" s="12">
        <f t="shared" ref="K29" si="64">SUM(K30:K36)</f>
        <v>0</v>
      </c>
      <c r="L29" s="13" t="e">
        <f t="shared" si="46"/>
        <v>#DIV/0!</v>
      </c>
      <c r="M29" s="12">
        <f t="shared" ref="M29" si="65">SUM(M30:M36)</f>
        <v>0</v>
      </c>
      <c r="N29" s="13" t="e">
        <f t="shared" si="48"/>
        <v>#DIV/0!</v>
      </c>
      <c r="O29" s="25">
        <f t="shared" ref="O29" si="66">SUM(O30:O36)</f>
        <v>0</v>
      </c>
      <c r="P29" s="26" t="e">
        <f t="shared" si="50"/>
        <v>#DIV/0!</v>
      </c>
      <c r="Q29" s="115">
        <f>SUM(Q30:Q36)</f>
        <v>0</v>
      </c>
      <c r="R29" s="116" t="e">
        <f t="shared" si="51"/>
        <v>#DIV/0!</v>
      </c>
      <c r="S29" s="12">
        <f t="shared" ref="S29" si="67">SUM(S30:S36)</f>
        <v>0</v>
      </c>
      <c r="T29" s="13" t="e">
        <f t="shared" si="53"/>
        <v>#DIV/0!</v>
      </c>
      <c r="U29" s="27">
        <f t="shared" ref="U29" si="68">SUM(U30:U36)</f>
        <v>0</v>
      </c>
      <c r="V29" s="28" t="e">
        <f t="shared" si="55"/>
        <v>#DIV/0!</v>
      </c>
      <c r="W29" s="77">
        <f t="shared" ref="W29" si="69">SUM(W30:W36)</f>
        <v>0</v>
      </c>
      <c r="X29" s="48" t="e">
        <f t="shared" si="60"/>
        <v>#DIV/0!</v>
      </c>
      <c r="Y29" s="77">
        <f t="shared" ref="Y29" si="70">SUM(Y30:Y36)</f>
        <v>0</v>
      </c>
      <c r="Z29" s="79" t="e">
        <f t="shared" si="33"/>
        <v>#DIV/0!</v>
      </c>
    </row>
    <row r="30" spans="1:26" ht="18.75" customHeight="1" x14ac:dyDescent="0.35">
      <c r="A30" s="15" t="s">
        <v>52</v>
      </c>
      <c r="B30" s="219" t="s">
        <v>209</v>
      </c>
      <c r="C30" s="220"/>
      <c r="D30" s="19"/>
      <c r="E30" s="16"/>
      <c r="F30" s="30" t="e">
        <f t="shared" si="40"/>
        <v>#DIV/0!</v>
      </c>
      <c r="G30" s="16"/>
      <c r="H30" s="30" t="e">
        <f t="shared" si="42"/>
        <v>#DIV/0!</v>
      </c>
      <c r="I30" s="16"/>
      <c r="J30" s="30" t="e">
        <f t="shared" si="44"/>
        <v>#DIV/0!</v>
      </c>
      <c r="K30" s="16"/>
      <c r="L30" s="30" t="e">
        <f t="shared" si="46"/>
        <v>#DIV/0!</v>
      </c>
      <c r="M30" s="16"/>
      <c r="N30" s="30" t="e">
        <f t="shared" si="48"/>
        <v>#DIV/0!</v>
      </c>
      <c r="O30" s="17"/>
      <c r="P30" s="68" t="e">
        <f t="shared" si="50"/>
        <v>#DIV/0!</v>
      </c>
      <c r="Q30" s="17"/>
      <c r="R30" s="114" t="e">
        <f t="shared" si="51"/>
        <v>#DIV/0!</v>
      </c>
      <c r="S30" s="16"/>
      <c r="T30" s="30" t="e">
        <f t="shared" si="53"/>
        <v>#DIV/0!</v>
      </c>
      <c r="U30" s="17"/>
      <c r="V30" s="51" t="e">
        <f t="shared" si="55"/>
        <v>#DIV/0!</v>
      </c>
      <c r="W30" s="78">
        <f>E30+G30+I30+K30+M30+O30+Q30+S30+U30</f>
        <v>0</v>
      </c>
      <c r="X30" s="49" t="e">
        <f t="shared" si="60"/>
        <v>#DIV/0!</v>
      </c>
      <c r="Y30" s="78">
        <f>E30+G30+I30+K30+M30+O30+Q30</f>
        <v>0</v>
      </c>
      <c r="Z30" s="49" t="e">
        <f t="shared" si="33"/>
        <v>#DIV/0!</v>
      </c>
    </row>
    <row r="31" spans="1:26" ht="18.75" customHeight="1" x14ac:dyDescent="0.35">
      <c r="A31" s="15"/>
      <c r="B31" s="219" t="s">
        <v>80</v>
      </c>
      <c r="C31" s="220"/>
      <c r="D31" s="19"/>
      <c r="E31" s="16"/>
      <c r="F31" s="30" t="e">
        <f t="shared" si="40"/>
        <v>#DIV/0!</v>
      </c>
      <c r="G31" s="16"/>
      <c r="H31" s="30" t="e">
        <f t="shared" si="42"/>
        <v>#DIV/0!</v>
      </c>
      <c r="I31" s="16"/>
      <c r="J31" s="30" t="e">
        <f t="shared" si="44"/>
        <v>#DIV/0!</v>
      </c>
      <c r="K31" s="16"/>
      <c r="L31" s="30" t="e">
        <f t="shared" si="46"/>
        <v>#DIV/0!</v>
      </c>
      <c r="M31" s="16"/>
      <c r="N31" s="30" t="e">
        <f t="shared" si="48"/>
        <v>#DIV/0!</v>
      </c>
      <c r="O31" s="17"/>
      <c r="P31" s="68" t="e">
        <f t="shared" si="50"/>
        <v>#DIV/0!</v>
      </c>
      <c r="Q31" s="17"/>
      <c r="R31" s="114" t="e">
        <f t="shared" si="51"/>
        <v>#DIV/0!</v>
      </c>
      <c r="S31" s="16"/>
      <c r="T31" s="30" t="e">
        <f t="shared" si="53"/>
        <v>#DIV/0!</v>
      </c>
      <c r="U31" s="17"/>
      <c r="V31" s="51" t="e">
        <f t="shared" si="55"/>
        <v>#DIV/0!</v>
      </c>
      <c r="W31" s="78">
        <f t="shared" ref="W31:W36" si="71">E31+G31+I31+K31+M31+O31+Q31+S31+U31</f>
        <v>0</v>
      </c>
      <c r="X31" s="49" t="e">
        <f t="shared" si="60"/>
        <v>#DIV/0!</v>
      </c>
      <c r="Y31" s="78">
        <f t="shared" ref="Y31:Y36" si="72">E31+G31+I31+K31+M31+O31+Q31</f>
        <v>0</v>
      </c>
      <c r="Z31" s="49" t="e">
        <f t="shared" si="33"/>
        <v>#DIV/0!</v>
      </c>
    </row>
    <row r="32" spans="1:26" ht="18.75" customHeight="1" x14ac:dyDescent="0.35">
      <c r="A32" s="15" t="s">
        <v>68</v>
      </c>
      <c r="B32" s="219" t="s">
        <v>2</v>
      </c>
      <c r="C32" s="220"/>
      <c r="D32" s="19"/>
      <c r="E32" s="16"/>
      <c r="F32" s="30" t="e">
        <f t="shared" si="40"/>
        <v>#DIV/0!</v>
      </c>
      <c r="G32" s="16"/>
      <c r="H32" s="30" t="e">
        <f t="shared" si="42"/>
        <v>#DIV/0!</v>
      </c>
      <c r="I32" s="16"/>
      <c r="J32" s="30" t="e">
        <f t="shared" si="44"/>
        <v>#DIV/0!</v>
      </c>
      <c r="K32" s="16"/>
      <c r="L32" s="30" t="e">
        <f t="shared" si="46"/>
        <v>#DIV/0!</v>
      </c>
      <c r="M32" s="16"/>
      <c r="N32" s="30" t="e">
        <f t="shared" si="48"/>
        <v>#DIV/0!</v>
      </c>
      <c r="O32" s="17"/>
      <c r="P32" s="68" t="e">
        <f t="shared" si="50"/>
        <v>#DIV/0!</v>
      </c>
      <c r="Q32" s="17"/>
      <c r="R32" s="114" t="e">
        <f t="shared" si="51"/>
        <v>#DIV/0!</v>
      </c>
      <c r="S32" s="16"/>
      <c r="T32" s="30" t="e">
        <f t="shared" si="53"/>
        <v>#DIV/0!</v>
      </c>
      <c r="U32" s="17"/>
      <c r="V32" s="51" t="e">
        <f t="shared" si="55"/>
        <v>#DIV/0!</v>
      </c>
      <c r="W32" s="78">
        <f t="shared" si="71"/>
        <v>0</v>
      </c>
      <c r="X32" s="49" t="e">
        <f t="shared" si="60"/>
        <v>#DIV/0!</v>
      </c>
      <c r="Y32" s="78">
        <f t="shared" si="72"/>
        <v>0</v>
      </c>
      <c r="Z32" s="49" t="e">
        <f t="shared" si="33"/>
        <v>#DIV/0!</v>
      </c>
    </row>
    <row r="33" spans="1:26" ht="18.75" customHeight="1" x14ac:dyDescent="0.35">
      <c r="A33" s="15" t="s">
        <v>69</v>
      </c>
      <c r="B33" s="219" t="s">
        <v>2</v>
      </c>
      <c r="C33" s="220"/>
      <c r="D33" s="19"/>
      <c r="E33" s="16"/>
      <c r="F33" s="30" t="e">
        <f t="shared" si="40"/>
        <v>#DIV/0!</v>
      </c>
      <c r="G33" s="16"/>
      <c r="H33" s="30" t="e">
        <f t="shared" si="42"/>
        <v>#DIV/0!</v>
      </c>
      <c r="I33" s="16"/>
      <c r="J33" s="30" t="e">
        <f t="shared" si="44"/>
        <v>#DIV/0!</v>
      </c>
      <c r="K33" s="16"/>
      <c r="L33" s="30" t="e">
        <f t="shared" si="46"/>
        <v>#DIV/0!</v>
      </c>
      <c r="M33" s="16"/>
      <c r="N33" s="30" t="e">
        <f t="shared" si="48"/>
        <v>#DIV/0!</v>
      </c>
      <c r="O33" s="17"/>
      <c r="P33" s="68" t="e">
        <f t="shared" si="50"/>
        <v>#DIV/0!</v>
      </c>
      <c r="Q33" s="17"/>
      <c r="R33" s="114" t="e">
        <f t="shared" si="51"/>
        <v>#DIV/0!</v>
      </c>
      <c r="S33" s="16"/>
      <c r="T33" s="30" t="e">
        <f t="shared" si="53"/>
        <v>#DIV/0!</v>
      </c>
      <c r="U33" s="17"/>
      <c r="V33" s="51" t="e">
        <f t="shared" si="55"/>
        <v>#DIV/0!</v>
      </c>
      <c r="W33" s="78">
        <f t="shared" si="71"/>
        <v>0</v>
      </c>
      <c r="X33" s="49" t="e">
        <f t="shared" si="60"/>
        <v>#DIV/0!</v>
      </c>
      <c r="Y33" s="78">
        <f t="shared" si="72"/>
        <v>0</v>
      </c>
      <c r="Z33" s="49" t="e">
        <f t="shared" si="33"/>
        <v>#DIV/0!</v>
      </c>
    </row>
    <row r="34" spans="1:26" ht="18.75" customHeight="1" x14ac:dyDescent="0.35">
      <c r="A34" s="15" t="s">
        <v>70</v>
      </c>
      <c r="B34" s="219" t="s">
        <v>2</v>
      </c>
      <c r="C34" s="220"/>
      <c r="D34" s="19"/>
      <c r="E34" s="16"/>
      <c r="F34" s="30" t="e">
        <f t="shared" si="40"/>
        <v>#DIV/0!</v>
      </c>
      <c r="G34" s="16"/>
      <c r="H34" s="30" t="e">
        <f t="shared" si="42"/>
        <v>#DIV/0!</v>
      </c>
      <c r="I34" s="16"/>
      <c r="J34" s="30" t="e">
        <f t="shared" si="44"/>
        <v>#DIV/0!</v>
      </c>
      <c r="K34" s="16"/>
      <c r="L34" s="30" t="e">
        <f t="shared" si="46"/>
        <v>#DIV/0!</v>
      </c>
      <c r="M34" s="16"/>
      <c r="N34" s="30" t="e">
        <f t="shared" si="48"/>
        <v>#DIV/0!</v>
      </c>
      <c r="O34" s="17"/>
      <c r="P34" s="68" t="e">
        <f t="shared" si="50"/>
        <v>#DIV/0!</v>
      </c>
      <c r="Q34" s="17"/>
      <c r="R34" s="114" t="e">
        <f t="shared" si="51"/>
        <v>#DIV/0!</v>
      </c>
      <c r="S34" s="16"/>
      <c r="T34" s="30" t="e">
        <f t="shared" si="53"/>
        <v>#DIV/0!</v>
      </c>
      <c r="U34" s="17"/>
      <c r="V34" s="51" t="e">
        <f t="shared" si="55"/>
        <v>#DIV/0!</v>
      </c>
      <c r="W34" s="78">
        <f t="shared" si="71"/>
        <v>0</v>
      </c>
      <c r="X34" s="49" t="e">
        <f t="shared" si="60"/>
        <v>#DIV/0!</v>
      </c>
      <c r="Y34" s="78">
        <f t="shared" si="72"/>
        <v>0</v>
      </c>
      <c r="Z34" s="49" t="e">
        <f t="shared" si="33"/>
        <v>#DIV/0!</v>
      </c>
    </row>
    <row r="35" spans="1:26" ht="18.75" customHeight="1" x14ac:dyDescent="0.35">
      <c r="A35" s="15" t="s">
        <v>1</v>
      </c>
      <c r="B35" s="219" t="s">
        <v>2</v>
      </c>
      <c r="C35" s="220"/>
      <c r="D35" s="19"/>
      <c r="E35" s="16"/>
      <c r="F35" s="30" t="e">
        <f t="shared" si="40"/>
        <v>#DIV/0!</v>
      </c>
      <c r="G35" s="16"/>
      <c r="H35" s="30" t="e">
        <f t="shared" si="42"/>
        <v>#DIV/0!</v>
      </c>
      <c r="I35" s="16"/>
      <c r="J35" s="30" t="e">
        <f t="shared" si="44"/>
        <v>#DIV/0!</v>
      </c>
      <c r="K35" s="16"/>
      <c r="L35" s="30" t="e">
        <f t="shared" si="46"/>
        <v>#DIV/0!</v>
      </c>
      <c r="M35" s="16"/>
      <c r="N35" s="30" t="e">
        <f t="shared" si="48"/>
        <v>#DIV/0!</v>
      </c>
      <c r="O35" s="17"/>
      <c r="P35" s="68" t="e">
        <f t="shared" si="50"/>
        <v>#DIV/0!</v>
      </c>
      <c r="Q35" s="17"/>
      <c r="R35" s="114" t="e">
        <f t="shared" si="51"/>
        <v>#DIV/0!</v>
      </c>
      <c r="S35" s="16"/>
      <c r="T35" s="30" t="e">
        <f t="shared" si="53"/>
        <v>#DIV/0!</v>
      </c>
      <c r="U35" s="17"/>
      <c r="V35" s="51" t="e">
        <f t="shared" si="55"/>
        <v>#DIV/0!</v>
      </c>
      <c r="W35" s="78">
        <f t="shared" si="71"/>
        <v>0</v>
      </c>
      <c r="X35" s="49" t="e">
        <f t="shared" si="60"/>
        <v>#DIV/0!</v>
      </c>
      <c r="Y35" s="78">
        <f t="shared" si="72"/>
        <v>0</v>
      </c>
      <c r="Z35" s="49" t="e">
        <f t="shared" si="33"/>
        <v>#DIV/0!</v>
      </c>
    </row>
    <row r="36" spans="1:26" ht="18.75" customHeight="1" x14ac:dyDescent="0.35">
      <c r="A36" s="15" t="s">
        <v>71</v>
      </c>
      <c r="B36" s="219" t="s">
        <v>2</v>
      </c>
      <c r="C36" s="220"/>
      <c r="D36" s="19"/>
      <c r="E36" s="16"/>
      <c r="F36" s="30" t="e">
        <f t="shared" si="40"/>
        <v>#DIV/0!</v>
      </c>
      <c r="G36" s="16"/>
      <c r="H36" s="30" t="e">
        <f t="shared" si="42"/>
        <v>#DIV/0!</v>
      </c>
      <c r="I36" s="16"/>
      <c r="J36" s="30" t="e">
        <f t="shared" si="44"/>
        <v>#DIV/0!</v>
      </c>
      <c r="K36" s="16"/>
      <c r="L36" s="30" t="e">
        <f t="shared" si="46"/>
        <v>#DIV/0!</v>
      </c>
      <c r="M36" s="16"/>
      <c r="N36" s="30" t="e">
        <f t="shared" si="48"/>
        <v>#DIV/0!</v>
      </c>
      <c r="O36" s="17"/>
      <c r="P36" s="68" t="e">
        <f t="shared" si="50"/>
        <v>#DIV/0!</v>
      </c>
      <c r="Q36" s="17"/>
      <c r="R36" s="114" t="e">
        <f t="shared" si="51"/>
        <v>#DIV/0!</v>
      </c>
      <c r="S36" s="16"/>
      <c r="T36" s="30" t="e">
        <f t="shared" si="53"/>
        <v>#DIV/0!</v>
      </c>
      <c r="U36" s="17"/>
      <c r="V36" s="51" t="e">
        <f t="shared" si="55"/>
        <v>#DIV/0!</v>
      </c>
      <c r="W36" s="78">
        <f t="shared" si="71"/>
        <v>0</v>
      </c>
      <c r="X36" s="49" t="e">
        <f t="shared" si="60"/>
        <v>#DIV/0!</v>
      </c>
      <c r="Y36" s="78">
        <f t="shared" si="72"/>
        <v>0</v>
      </c>
      <c r="Z36" s="49" t="e">
        <f t="shared" si="33"/>
        <v>#DIV/0!</v>
      </c>
    </row>
    <row r="37" spans="1:26" s="14" customFormat="1" ht="18.75" customHeight="1" x14ac:dyDescent="0.35">
      <c r="A37" s="221" t="s">
        <v>29</v>
      </c>
      <c r="B37" s="222"/>
      <c r="C37" s="223"/>
      <c r="D37" s="20">
        <f t="shared" ref="D37:E37" si="73">SUM(D38:D44)</f>
        <v>0</v>
      </c>
      <c r="E37" s="12">
        <f t="shared" si="73"/>
        <v>0</v>
      </c>
      <c r="F37" s="13" t="e">
        <f t="shared" si="40"/>
        <v>#DIV/0!</v>
      </c>
      <c r="G37" s="12">
        <f t="shared" ref="G37" si="74">SUM(G38:G44)</f>
        <v>0</v>
      </c>
      <c r="H37" s="13" t="e">
        <f t="shared" si="42"/>
        <v>#DIV/0!</v>
      </c>
      <c r="I37" s="12">
        <f t="shared" ref="I37" si="75">SUM(I38:I44)</f>
        <v>0</v>
      </c>
      <c r="J37" s="13" t="e">
        <f t="shared" si="44"/>
        <v>#DIV/0!</v>
      </c>
      <c r="K37" s="12">
        <f t="shared" ref="K37" si="76">SUM(K38:K44)</f>
        <v>0</v>
      </c>
      <c r="L37" s="13" t="e">
        <f t="shared" si="46"/>
        <v>#DIV/0!</v>
      </c>
      <c r="M37" s="12">
        <f t="shared" ref="M37" si="77">SUM(M38:M44)</f>
        <v>0</v>
      </c>
      <c r="N37" s="13" t="e">
        <f t="shared" si="48"/>
        <v>#DIV/0!</v>
      </c>
      <c r="O37" s="25">
        <f t="shared" ref="O37" si="78">SUM(O38:O44)</f>
        <v>0</v>
      </c>
      <c r="P37" s="26" t="e">
        <f t="shared" si="50"/>
        <v>#DIV/0!</v>
      </c>
      <c r="Q37" s="115">
        <f>SUM(Q38:Q44)</f>
        <v>0</v>
      </c>
      <c r="R37" s="116" t="e">
        <f t="shared" si="51"/>
        <v>#DIV/0!</v>
      </c>
      <c r="S37" s="12">
        <f t="shared" ref="S37" si="79">SUM(S38:S44)</f>
        <v>0</v>
      </c>
      <c r="T37" s="13" t="e">
        <f t="shared" si="53"/>
        <v>#DIV/0!</v>
      </c>
      <c r="U37" s="27">
        <f t="shared" ref="U37" si="80">SUM(U38:U44)</f>
        <v>0</v>
      </c>
      <c r="V37" s="28" t="e">
        <f t="shared" si="55"/>
        <v>#DIV/0!</v>
      </c>
      <c r="W37" s="77">
        <f t="shared" ref="W37" si="81">SUM(W38:W44)</f>
        <v>0</v>
      </c>
      <c r="X37" s="48" t="e">
        <f t="shared" si="60"/>
        <v>#DIV/0!</v>
      </c>
      <c r="Y37" s="77">
        <f t="shared" ref="Y37" si="82">SUM(Y38:Y44)</f>
        <v>0</v>
      </c>
      <c r="Z37" s="79" t="e">
        <f t="shared" si="33"/>
        <v>#DIV/0!</v>
      </c>
    </row>
    <row r="38" spans="1:26" ht="18.75" customHeight="1" x14ac:dyDescent="0.35">
      <c r="A38" s="15" t="s">
        <v>52</v>
      </c>
      <c r="B38" s="219" t="s">
        <v>209</v>
      </c>
      <c r="C38" s="220"/>
      <c r="D38" s="19"/>
      <c r="E38" s="16"/>
      <c r="F38" s="30" t="e">
        <f t="shared" si="40"/>
        <v>#DIV/0!</v>
      </c>
      <c r="G38" s="16"/>
      <c r="H38" s="30" t="e">
        <f t="shared" si="42"/>
        <v>#DIV/0!</v>
      </c>
      <c r="I38" s="16"/>
      <c r="J38" s="30" t="e">
        <f t="shared" si="44"/>
        <v>#DIV/0!</v>
      </c>
      <c r="K38" s="16"/>
      <c r="L38" s="30" t="e">
        <f t="shared" si="46"/>
        <v>#DIV/0!</v>
      </c>
      <c r="M38" s="16"/>
      <c r="N38" s="30" t="e">
        <f t="shared" si="48"/>
        <v>#DIV/0!</v>
      </c>
      <c r="O38" s="17"/>
      <c r="P38" s="68" t="e">
        <f t="shared" si="50"/>
        <v>#DIV/0!</v>
      </c>
      <c r="Q38" s="17"/>
      <c r="R38" s="114" t="e">
        <f t="shared" si="51"/>
        <v>#DIV/0!</v>
      </c>
      <c r="S38" s="16"/>
      <c r="T38" s="30" t="e">
        <f t="shared" si="53"/>
        <v>#DIV/0!</v>
      </c>
      <c r="U38" s="17"/>
      <c r="V38" s="51" t="e">
        <f t="shared" si="55"/>
        <v>#DIV/0!</v>
      </c>
      <c r="W38" s="78">
        <f>E38+G38+I38+K38+M38+O38+Q38+S38+U38</f>
        <v>0</v>
      </c>
      <c r="X38" s="49" t="e">
        <f t="shared" si="60"/>
        <v>#DIV/0!</v>
      </c>
      <c r="Y38" s="78">
        <f>E38+G38+I38+K38+M38+O38+Q38</f>
        <v>0</v>
      </c>
      <c r="Z38" s="49" t="e">
        <f t="shared" si="33"/>
        <v>#DIV/0!</v>
      </c>
    </row>
    <row r="39" spans="1:26" ht="18.75" customHeight="1" x14ac:dyDescent="0.35">
      <c r="A39" s="15"/>
      <c r="B39" s="219" t="s">
        <v>80</v>
      </c>
      <c r="C39" s="220"/>
      <c r="D39" s="19"/>
      <c r="E39" s="16"/>
      <c r="F39" s="30" t="e">
        <f t="shared" si="40"/>
        <v>#DIV/0!</v>
      </c>
      <c r="G39" s="16"/>
      <c r="H39" s="30" t="e">
        <f t="shared" si="42"/>
        <v>#DIV/0!</v>
      </c>
      <c r="I39" s="16"/>
      <c r="J39" s="30" t="e">
        <f t="shared" si="44"/>
        <v>#DIV/0!</v>
      </c>
      <c r="K39" s="16"/>
      <c r="L39" s="30" t="e">
        <f t="shared" si="46"/>
        <v>#DIV/0!</v>
      </c>
      <c r="M39" s="16"/>
      <c r="N39" s="30" t="e">
        <f t="shared" si="48"/>
        <v>#DIV/0!</v>
      </c>
      <c r="O39" s="17"/>
      <c r="P39" s="68" t="e">
        <f t="shared" si="50"/>
        <v>#DIV/0!</v>
      </c>
      <c r="Q39" s="17"/>
      <c r="R39" s="114" t="e">
        <f t="shared" si="51"/>
        <v>#DIV/0!</v>
      </c>
      <c r="S39" s="16"/>
      <c r="T39" s="30" t="e">
        <f t="shared" si="53"/>
        <v>#DIV/0!</v>
      </c>
      <c r="U39" s="17"/>
      <c r="V39" s="51" t="e">
        <f t="shared" si="55"/>
        <v>#DIV/0!</v>
      </c>
      <c r="W39" s="78">
        <f t="shared" ref="W39:W44" si="83">E39+G39+I39+K39+M39+O39+Q39+S39+U39</f>
        <v>0</v>
      </c>
      <c r="X39" s="49" t="e">
        <f t="shared" si="60"/>
        <v>#DIV/0!</v>
      </c>
      <c r="Y39" s="78">
        <f t="shared" ref="Y39:Y44" si="84">E39+G39+I39+K39+M39+O39+Q39</f>
        <v>0</v>
      </c>
      <c r="Z39" s="49" t="e">
        <f t="shared" si="33"/>
        <v>#DIV/0!</v>
      </c>
    </row>
    <row r="40" spans="1:26" ht="18.75" customHeight="1" x14ac:dyDescent="0.35">
      <c r="A40" s="15" t="s">
        <v>68</v>
      </c>
      <c r="B40" s="219" t="s">
        <v>2</v>
      </c>
      <c r="C40" s="220"/>
      <c r="D40" s="19"/>
      <c r="E40" s="16"/>
      <c r="F40" s="30" t="e">
        <f t="shared" si="40"/>
        <v>#DIV/0!</v>
      </c>
      <c r="G40" s="16"/>
      <c r="H40" s="30" t="e">
        <f t="shared" si="42"/>
        <v>#DIV/0!</v>
      </c>
      <c r="I40" s="16"/>
      <c r="J40" s="30" t="e">
        <f t="shared" si="44"/>
        <v>#DIV/0!</v>
      </c>
      <c r="K40" s="16"/>
      <c r="L40" s="30" t="e">
        <f t="shared" si="46"/>
        <v>#DIV/0!</v>
      </c>
      <c r="M40" s="16"/>
      <c r="N40" s="30" t="e">
        <f t="shared" si="48"/>
        <v>#DIV/0!</v>
      </c>
      <c r="O40" s="17"/>
      <c r="P40" s="68" t="e">
        <f t="shared" si="50"/>
        <v>#DIV/0!</v>
      </c>
      <c r="Q40" s="17"/>
      <c r="R40" s="114" t="e">
        <f t="shared" si="51"/>
        <v>#DIV/0!</v>
      </c>
      <c r="S40" s="16"/>
      <c r="T40" s="30" t="e">
        <f t="shared" si="53"/>
        <v>#DIV/0!</v>
      </c>
      <c r="U40" s="17"/>
      <c r="V40" s="51" t="e">
        <f t="shared" si="55"/>
        <v>#DIV/0!</v>
      </c>
      <c r="W40" s="78">
        <f t="shared" si="83"/>
        <v>0</v>
      </c>
      <c r="X40" s="49" t="e">
        <f t="shared" si="60"/>
        <v>#DIV/0!</v>
      </c>
      <c r="Y40" s="78">
        <f t="shared" si="84"/>
        <v>0</v>
      </c>
      <c r="Z40" s="49" t="e">
        <f t="shared" si="33"/>
        <v>#DIV/0!</v>
      </c>
    </row>
    <row r="41" spans="1:26" ht="18.75" customHeight="1" x14ac:dyDescent="0.35">
      <c r="A41" s="15" t="s">
        <v>69</v>
      </c>
      <c r="B41" s="219" t="s">
        <v>2</v>
      </c>
      <c r="C41" s="220"/>
      <c r="D41" s="19"/>
      <c r="E41" s="16"/>
      <c r="F41" s="30" t="e">
        <f t="shared" si="40"/>
        <v>#DIV/0!</v>
      </c>
      <c r="G41" s="16"/>
      <c r="H41" s="30" t="e">
        <f t="shared" si="42"/>
        <v>#DIV/0!</v>
      </c>
      <c r="I41" s="16"/>
      <c r="J41" s="30" t="e">
        <f t="shared" si="44"/>
        <v>#DIV/0!</v>
      </c>
      <c r="K41" s="16"/>
      <c r="L41" s="30" t="e">
        <f t="shared" si="46"/>
        <v>#DIV/0!</v>
      </c>
      <c r="M41" s="16"/>
      <c r="N41" s="30" t="e">
        <f t="shared" si="48"/>
        <v>#DIV/0!</v>
      </c>
      <c r="O41" s="17"/>
      <c r="P41" s="68" t="e">
        <f t="shared" si="50"/>
        <v>#DIV/0!</v>
      </c>
      <c r="Q41" s="17"/>
      <c r="R41" s="114" t="e">
        <f t="shared" si="51"/>
        <v>#DIV/0!</v>
      </c>
      <c r="S41" s="16"/>
      <c r="T41" s="30" t="e">
        <f t="shared" si="53"/>
        <v>#DIV/0!</v>
      </c>
      <c r="U41" s="17"/>
      <c r="V41" s="51" t="e">
        <f t="shared" si="55"/>
        <v>#DIV/0!</v>
      </c>
      <c r="W41" s="78">
        <f t="shared" si="83"/>
        <v>0</v>
      </c>
      <c r="X41" s="49" t="e">
        <f t="shared" si="60"/>
        <v>#DIV/0!</v>
      </c>
      <c r="Y41" s="78">
        <f t="shared" si="84"/>
        <v>0</v>
      </c>
      <c r="Z41" s="49" t="e">
        <f t="shared" si="33"/>
        <v>#DIV/0!</v>
      </c>
    </row>
    <row r="42" spans="1:26" ht="18.75" customHeight="1" x14ac:dyDescent="0.35">
      <c r="A42" s="15" t="s">
        <v>70</v>
      </c>
      <c r="B42" s="219" t="s">
        <v>2</v>
      </c>
      <c r="C42" s="220"/>
      <c r="D42" s="19"/>
      <c r="E42" s="16"/>
      <c r="F42" s="30" t="e">
        <f t="shared" si="40"/>
        <v>#DIV/0!</v>
      </c>
      <c r="G42" s="16"/>
      <c r="H42" s="30" t="e">
        <f t="shared" si="42"/>
        <v>#DIV/0!</v>
      </c>
      <c r="I42" s="16"/>
      <c r="J42" s="30" t="e">
        <f t="shared" si="44"/>
        <v>#DIV/0!</v>
      </c>
      <c r="K42" s="16"/>
      <c r="L42" s="30" t="e">
        <f t="shared" si="46"/>
        <v>#DIV/0!</v>
      </c>
      <c r="M42" s="16"/>
      <c r="N42" s="30" t="e">
        <f t="shared" si="48"/>
        <v>#DIV/0!</v>
      </c>
      <c r="O42" s="17"/>
      <c r="P42" s="68" t="e">
        <f t="shared" si="50"/>
        <v>#DIV/0!</v>
      </c>
      <c r="Q42" s="17"/>
      <c r="R42" s="114" t="e">
        <f t="shared" si="51"/>
        <v>#DIV/0!</v>
      </c>
      <c r="S42" s="16"/>
      <c r="T42" s="30" t="e">
        <f t="shared" si="53"/>
        <v>#DIV/0!</v>
      </c>
      <c r="U42" s="17"/>
      <c r="V42" s="51" t="e">
        <f t="shared" si="55"/>
        <v>#DIV/0!</v>
      </c>
      <c r="W42" s="78">
        <f t="shared" si="83"/>
        <v>0</v>
      </c>
      <c r="X42" s="49" t="e">
        <f t="shared" si="60"/>
        <v>#DIV/0!</v>
      </c>
      <c r="Y42" s="78">
        <f t="shared" si="84"/>
        <v>0</v>
      </c>
      <c r="Z42" s="49" t="e">
        <f t="shared" si="33"/>
        <v>#DIV/0!</v>
      </c>
    </row>
    <row r="43" spans="1:26" ht="18.75" customHeight="1" x14ac:dyDescent="0.35">
      <c r="A43" s="15" t="s">
        <v>1</v>
      </c>
      <c r="B43" s="219" t="s">
        <v>2</v>
      </c>
      <c r="C43" s="220"/>
      <c r="D43" s="19"/>
      <c r="E43" s="16"/>
      <c r="F43" s="30" t="e">
        <f t="shared" si="40"/>
        <v>#DIV/0!</v>
      </c>
      <c r="G43" s="16"/>
      <c r="H43" s="30" t="e">
        <f t="shared" si="42"/>
        <v>#DIV/0!</v>
      </c>
      <c r="I43" s="16"/>
      <c r="J43" s="30" t="e">
        <f t="shared" si="44"/>
        <v>#DIV/0!</v>
      </c>
      <c r="K43" s="16"/>
      <c r="L43" s="30" t="e">
        <f t="shared" si="46"/>
        <v>#DIV/0!</v>
      </c>
      <c r="M43" s="16"/>
      <c r="N43" s="30" t="e">
        <f t="shared" si="48"/>
        <v>#DIV/0!</v>
      </c>
      <c r="O43" s="17"/>
      <c r="P43" s="68" t="e">
        <f t="shared" si="50"/>
        <v>#DIV/0!</v>
      </c>
      <c r="Q43" s="17"/>
      <c r="R43" s="114" t="e">
        <f t="shared" si="51"/>
        <v>#DIV/0!</v>
      </c>
      <c r="S43" s="16"/>
      <c r="T43" s="30" t="e">
        <f t="shared" si="53"/>
        <v>#DIV/0!</v>
      </c>
      <c r="U43" s="17"/>
      <c r="V43" s="51" t="e">
        <f t="shared" si="55"/>
        <v>#DIV/0!</v>
      </c>
      <c r="W43" s="78">
        <f t="shared" si="83"/>
        <v>0</v>
      </c>
      <c r="X43" s="49" t="e">
        <f t="shared" si="60"/>
        <v>#DIV/0!</v>
      </c>
      <c r="Y43" s="78">
        <f t="shared" si="84"/>
        <v>0</v>
      </c>
      <c r="Z43" s="49" t="e">
        <f t="shared" si="33"/>
        <v>#DIV/0!</v>
      </c>
    </row>
    <row r="44" spans="1:26" ht="18.75" customHeight="1" x14ac:dyDescent="0.35">
      <c r="A44" s="15" t="s">
        <v>71</v>
      </c>
      <c r="B44" s="219" t="s">
        <v>2</v>
      </c>
      <c r="C44" s="220"/>
      <c r="D44" s="19"/>
      <c r="E44" s="16"/>
      <c r="F44" s="30" t="e">
        <f t="shared" si="40"/>
        <v>#DIV/0!</v>
      </c>
      <c r="G44" s="16"/>
      <c r="H44" s="30" t="e">
        <f t="shared" si="42"/>
        <v>#DIV/0!</v>
      </c>
      <c r="I44" s="16"/>
      <c r="J44" s="30" t="e">
        <f t="shared" si="44"/>
        <v>#DIV/0!</v>
      </c>
      <c r="K44" s="16"/>
      <c r="L44" s="30" t="e">
        <f t="shared" si="46"/>
        <v>#DIV/0!</v>
      </c>
      <c r="M44" s="16"/>
      <c r="N44" s="30" t="e">
        <f t="shared" si="48"/>
        <v>#DIV/0!</v>
      </c>
      <c r="O44" s="17"/>
      <c r="P44" s="68" t="e">
        <f t="shared" si="50"/>
        <v>#DIV/0!</v>
      </c>
      <c r="Q44" s="17"/>
      <c r="R44" s="114" t="e">
        <f t="shared" si="51"/>
        <v>#DIV/0!</v>
      </c>
      <c r="S44" s="16"/>
      <c r="T44" s="30" t="e">
        <f t="shared" si="53"/>
        <v>#DIV/0!</v>
      </c>
      <c r="U44" s="17"/>
      <c r="V44" s="51" t="e">
        <f t="shared" si="55"/>
        <v>#DIV/0!</v>
      </c>
      <c r="W44" s="78">
        <f t="shared" si="83"/>
        <v>0</v>
      </c>
      <c r="X44" s="49" t="e">
        <f t="shared" si="60"/>
        <v>#DIV/0!</v>
      </c>
      <c r="Y44" s="78">
        <f t="shared" si="84"/>
        <v>0</v>
      </c>
      <c r="Z44" s="49" t="e">
        <f t="shared" si="33"/>
        <v>#DIV/0!</v>
      </c>
    </row>
    <row r="45" spans="1:26" s="14" customFormat="1" ht="18.75" customHeight="1" x14ac:dyDescent="0.35">
      <c r="A45" s="221" t="s">
        <v>30</v>
      </c>
      <c r="B45" s="222"/>
      <c r="C45" s="223"/>
      <c r="D45" s="20">
        <f>SUM(D46:D53)</f>
        <v>0</v>
      </c>
      <c r="E45" s="12">
        <f>SUM(E46:E53)</f>
        <v>0</v>
      </c>
      <c r="F45" s="13" t="e">
        <f t="shared" si="40"/>
        <v>#DIV/0!</v>
      </c>
      <c r="G45" s="12">
        <f>SUM(G46:G53)</f>
        <v>0</v>
      </c>
      <c r="H45" s="13" t="e">
        <f t="shared" si="42"/>
        <v>#DIV/0!</v>
      </c>
      <c r="I45" s="12">
        <f>SUM(I46:I53)</f>
        <v>0</v>
      </c>
      <c r="J45" s="13" t="e">
        <f t="shared" si="44"/>
        <v>#DIV/0!</v>
      </c>
      <c r="K45" s="12">
        <f>SUM(K46:K53)</f>
        <v>0</v>
      </c>
      <c r="L45" s="13" t="e">
        <f t="shared" si="46"/>
        <v>#DIV/0!</v>
      </c>
      <c r="M45" s="12">
        <f>SUM(M46:M53)</f>
        <v>0</v>
      </c>
      <c r="N45" s="13" t="e">
        <f t="shared" si="48"/>
        <v>#DIV/0!</v>
      </c>
      <c r="O45" s="25">
        <f>SUM(O46:O53)</f>
        <v>0</v>
      </c>
      <c r="P45" s="26" t="e">
        <f t="shared" si="50"/>
        <v>#DIV/0!</v>
      </c>
      <c r="Q45" s="115">
        <f>SUM(Q46:Q53)</f>
        <v>0</v>
      </c>
      <c r="R45" s="116" t="e">
        <f t="shared" si="51"/>
        <v>#DIV/0!</v>
      </c>
      <c r="S45" s="12">
        <f>SUM(S46:S53)</f>
        <v>0</v>
      </c>
      <c r="T45" s="13" t="e">
        <f t="shared" si="53"/>
        <v>#DIV/0!</v>
      </c>
      <c r="U45" s="27">
        <f>SUM(U46:U53)</f>
        <v>0</v>
      </c>
      <c r="V45" s="28" t="e">
        <f t="shared" si="55"/>
        <v>#DIV/0!</v>
      </c>
      <c r="W45" s="77">
        <f>SUM(W46:W53)</f>
        <v>0</v>
      </c>
      <c r="X45" s="79" t="e">
        <f t="shared" si="60"/>
        <v>#DIV/0!</v>
      </c>
      <c r="Y45" s="77">
        <f>SUM(Y46:Y53)</f>
        <v>0</v>
      </c>
      <c r="Z45" s="79" t="e">
        <f t="shared" si="33"/>
        <v>#DIV/0!</v>
      </c>
    </row>
    <row r="46" spans="1:26" ht="18.75" customHeight="1" x14ac:dyDescent="0.35">
      <c r="A46" s="15" t="s">
        <v>52</v>
      </c>
      <c r="B46" s="219" t="s">
        <v>209</v>
      </c>
      <c r="C46" s="220"/>
      <c r="D46" s="19"/>
      <c r="E46" s="16"/>
      <c r="F46" s="30" t="e">
        <f t="shared" si="40"/>
        <v>#DIV/0!</v>
      </c>
      <c r="G46" s="16"/>
      <c r="H46" s="30" t="e">
        <f t="shared" si="42"/>
        <v>#DIV/0!</v>
      </c>
      <c r="I46" s="16"/>
      <c r="J46" s="30" t="e">
        <f t="shared" si="44"/>
        <v>#DIV/0!</v>
      </c>
      <c r="K46" s="16"/>
      <c r="L46" s="30" t="e">
        <f t="shared" si="46"/>
        <v>#DIV/0!</v>
      </c>
      <c r="M46" s="16"/>
      <c r="N46" s="30" t="e">
        <f t="shared" si="48"/>
        <v>#DIV/0!</v>
      </c>
      <c r="O46" s="17"/>
      <c r="P46" s="68" t="e">
        <f t="shared" si="50"/>
        <v>#DIV/0!</v>
      </c>
      <c r="Q46" s="17"/>
      <c r="R46" s="114" t="e">
        <f t="shared" si="51"/>
        <v>#DIV/0!</v>
      </c>
      <c r="S46" s="16"/>
      <c r="T46" s="30" t="e">
        <f t="shared" si="53"/>
        <v>#DIV/0!</v>
      </c>
      <c r="U46" s="17"/>
      <c r="V46" s="51" t="e">
        <f t="shared" si="55"/>
        <v>#DIV/0!</v>
      </c>
      <c r="W46" s="78">
        <f>E46+G46+I46+K46+M46+O46+Q46+S46+U46</f>
        <v>0</v>
      </c>
      <c r="X46" s="49" t="e">
        <f t="shared" si="60"/>
        <v>#DIV/0!</v>
      </c>
      <c r="Y46" s="78">
        <f>E46+G46+I46+K46+M46+O46+Q46</f>
        <v>0</v>
      </c>
      <c r="Z46" s="49" t="e">
        <f t="shared" si="33"/>
        <v>#DIV/0!</v>
      </c>
    </row>
    <row r="47" spans="1:26" ht="18.75" customHeight="1" x14ac:dyDescent="0.35">
      <c r="A47" s="15"/>
      <c r="B47" s="219" t="s">
        <v>80</v>
      </c>
      <c r="C47" s="220"/>
      <c r="D47" s="19"/>
      <c r="E47" s="16"/>
      <c r="F47" s="30" t="e">
        <f t="shared" si="40"/>
        <v>#DIV/0!</v>
      </c>
      <c r="G47" s="16"/>
      <c r="H47" s="30" t="e">
        <f t="shared" si="42"/>
        <v>#DIV/0!</v>
      </c>
      <c r="I47" s="16"/>
      <c r="J47" s="30" t="e">
        <f t="shared" si="44"/>
        <v>#DIV/0!</v>
      </c>
      <c r="K47" s="16"/>
      <c r="L47" s="30" t="e">
        <f t="shared" si="46"/>
        <v>#DIV/0!</v>
      </c>
      <c r="M47" s="16"/>
      <c r="N47" s="30" t="e">
        <f t="shared" si="48"/>
        <v>#DIV/0!</v>
      </c>
      <c r="O47" s="17"/>
      <c r="P47" s="68" t="e">
        <f t="shared" si="50"/>
        <v>#DIV/0!</v>
      </c>
      <c r="Q47" s="17"/>
      <c r="R47" s="114" t="e">
        <f t="shared" si="51"/>
        <v>#DIV/0!</v>
      </c>
      <c r="S47" s="16"/>
      <c r="T47" s="30" t="e">
        <f t="shared" si="53"/>
        <v>#DIV/0!</v>
      </c>
      <c r="U47" s="17"/>
      <c r="V47" s="51" t="e">
        <f t="shared" si="55"/>
        <v>#DIV/0!</v>
      </c>
      <c r="W47" s="78">
        <f t="shared" ref="W47:W52" si="85">E47+G47+I47+K47+M47+O47+Q47+S47+U47</f>
        <v>0</v>
      </c>
      <c r="X47" s="49" t="e">
        <f t="shared" si="60"/>
        <v>#DIV/0!</v>
      </c>
      <c r="Y47" s="78">
        <f t="shared" ref="Y47:Y52" si="86">E47+G47+I47+K47+M47+O47+Q47</f>
        <v>0</v>
      </c>
      <c r="Z47" s="49" t="e">
        <f t="shared" si="33"/>
        <v>#DIV/0!</v>
      </c>
    </row>
    <row r="48" spans="1:26" ht="18.75" customHeight="1" x14ac:dyDescent="0.35">
      <c r="A48" s="15" t="s">
        <v>68</v>
      </c>
      <c r="B48" s="219" t="s">
        <v>2</v>
      </c>
      <c r="C48" s="220"/>
      <c r="D48" s="19"/>
      <c r="E48" s="16"/>
      <c r="F48" s="30" t="e">
        <f t="shared" si="40"/>
        <v>#DIV/0!</v>
      </c>
      <c r="G48" s="16"/>
      <c r="H48" s="30" t="e">
        <f t="shared" si="42"/>
        <v>#DIV/0!</v>
      </c>
      <c r="I48" s="16"/>
      <c r="J48" s="30" t="e">
        <f t="shared" si="44"/>
        <v>#DIV/0!</v>
      </c>
      <c r="K48" s="16"/>
      <c r="L48" s="30" t="e">
        <f t="shared" si="46"/>
        <v>#DIV/0!</v>
      </c>
      <c r="M48" s="16"/>
      <c r="N48" s="30" t="e">
        <f t="shared" si="48"/>
        <v>#DIV/0!</v>
      </c>
      <c r="O48" s="17"/>
      <c r="P48" s="68" t="e">
        <f t="shared" si="50"/>
        <v>#DIV/0!</v>
      </c>
      <c r="Q48" s="17"/>
      <c r="R48" s="114" t="e">
        <f t="shared" si="51"/>
        <v>#DIV/0!</v>
      </c>
      <c r="S48" s="16"/>
      <c r="T48" s="30" t="e">
        <f t="shared" si="53"/>
        <v>#DIV/0!</v>
      </c>
      <c r="U48" s="17"/>
      <c r="V48" s="51" t="e">
        <f t="shared" si="55"/>
        <v>#DIV/0!</v>
      </c>
      <c r="W48" s="78">
        <f t="shared" si="85"/>
        <v>0</v>
      </c>
      <c r="X48" s="49" t="e">
        <f t="shared" si="60"/>
        <v>#DIV/0!</v>
      </c>
      <c r="Y48" s="78">
        <f t="shared" si="86"/>
        <v>0</v>
      </c>
      <c r="Z48" s="49" t="e">
        <f t="shared" si="33"/>
        <v>#DIV/0!</v>
      </c>
    </row>
    <row r="49" spans="1:26" ht="18.75" customHeight="1" x14ac:dyDescent="0.35">
      <c r="A49" s="15" t="s">
        <v>69</v>
      </c>
      <c r="B49" s="219" t="s">
        <v>2</v>
      </c>
      <c r="C49" s="220"/>
      <c r="D49" s="19"/>
      <c r="E49" s="16"/>
      <c r="F49" s="30" t="e">
        <f t="shared" si="40"/>
        <v>#DIV/0!</v>
      </c>
      <c r="G49" s="16"/>
      <c r="H49" s="30" t="e">
        <f t="shared" si="42"/>
        <v>#DIV/0!</v>
      </c>
      <c r="I49" s="16"/>
      <c r="J49" s="30" t="e">
        <f t="shared" si="44"/>
        <v>#DIV/0!</v>
      </c>
      <c r="K49" s="16"/>
      <c r="L49" s="30" t="e">
        <f t="shared" si="46"/>
        <v>#DIV/0!</v>
      </c>
      <c r="M49" s="16"/>
      <c r="N49" s="30" t="e">
        <f t="shared" si="48"/>
        <v>#DIV/0!</v>
      </c>
      <c r="O49" s="17"/>
      <c r="P49" s="68" t="e">
        <f t="shared" si="50"/>
        <v>#DIV/0!</v>
      </c>
      <c r="Q49" s="17"/>
      <c r="R49" s="114" t="e">
        <f t="shared" si="51"/>
        <v>#DIV/0!</v>
      </c>
      <c r="S49" s="16"/>
      <c r="T49" s="30" t="e">
        <f t="shared" si="53"/>
        <v>#DIV/0!</v>
      </c>
      <c r="U49" s="17"/>
      <c r="V49" s="51" t="e">
        <f t="shared" si="55"/>
        <v>#DIV/0!</v>
      </c>
      <c r="W49" s="78">
        <f t="shared" si="85"/>
        <v>0</v>
      </c>
      <c r="X49" s="49" t="e">
        <f t="shared" si="60"/>
        <v>#DIV/0!</v>
      </c>
      <c r="Y49" s="78">
        <f t="shared" si="86"/>
        <v>0</v>
      </c>
      <c r="Z49" s="49" t="e">
        <f t="shared" si="33"/>
        <v>#DIV/0!</v>
      </c>
    </row>
    <row r="50" spans="1:26" ht="18.75" customHeight="1" x14ac:dyDescent="0.35">
      <c r="A50" s="15" t="s">
        <v>70</v>
      </c>
      <c r="B50" s="219" t="s">
        <v>2</v>
      </c>
      <c r="C50" s="220"/>
      <c r="D50" s="19"/>
      <c r="E50" s="16"/>
      <c r="F50" s="30" t="e">
        <f t="shared" si="40"/>
        <v>#DIV/0!</v>
      </c>
      <c r="G50" s="16"/>
      <c r="H50" s="30" t="e">
        <f t="shared" si="42"/>
        <v>#DIV/0!</v>
      </c>
      <c r="I50" s="16"/>
      <c r="J50" s="30" t="e">
        <f t="shared" si="44"/>
        <v>#DIV/0!</v>
      </c>
      <c r="K50" s="16"/>
      <c r="L50" s="30" t="e">
        <f t="shared" si="46"/>
        <v>#DIV/0!</v>
      </c>
      <c r="M50" s="16"/>
      <c r="N50" s="30" t="e">
        <f t="shared" si="48"/>
        <v>#DIV/0!</v>
      </c>
      <c r="O50" s="17"/>
      <c r="P50" s="68" t="e">
        <f t="shared" si="50"/>
        <v>#DIV/0!</v>
      </c>
      <c r="Q50" s="17"/>
      <c r="R50" s="114" t="e">
        <f t="shared" si="51"/>
        <v>#DIV/0!</v>
      </c>
      <c r="S50" s="16"/>
      <c r="T50" s="30" t="e">
        <f t="shared" si="53"/>
        <v>#DIV/0!</v>
      </c>
      <c r="U50" s="17"/>
      <c r="V50" s="51" t="e">
        <f t="shared" si="55"/>
        <v>#DIV/0!</v>
      </c>
      <c r="W50" s="78">
        <f t="shared" si="85"/>
        <v>0</v>
      </c>
      <c r="X50" s="49" t="e">
        <f t="shared" si="60"/>
        <v>#DIV/0!</v>
      </c>
      <c r="Y50" s="78">
        <f t="shared" si="86"/>
        <v>0</v>
      </c>
      <c r="Z50" s="49" t="e">
        <f t="shared" si="33"/>
        <v>#DIV/0!</v>
      </c>
    </row>
    <row r="51" spans="1:26" ht="18.75" customHeight="1" x14ac:dyDescent="0.35">
      <c r="A51" s="15" t="s">
        <v>1</v>
      </c>
      <c r="B51" s="219" t="s">
        <v>2</v>
      </c>
      <c r="C51" s="220"/>
      <c r="D51" s="19"/>
      <c r="E51" s="16"/>
      <c r="F51" s="30" t="e">
        <f t="shared" si="40"/>
        <v>#DIV/0!</v>
      </c>
      <c r="G51" s="16"/>
      <c r="H51" s="30" t="e">
        <f t="shared" si="42"/>
        <v>#DIV/0!</v>
      </c>
      <c r="I51" s="16"/>
      <c r="J51" s="30" t="e">
        <f t="shared" si="44"/>
        <v>#DIV/0!</v>
      </c>
      <c r="K51" s="16"/>
      <c r="L51" s="30" t="e">
        <f t="shared" si="46"/>
        <v>#DIV/0!</v>
      </c>
      <c r="M51" s="16"/>
      <c r="N51" s="30" t="e">
        <f t="shared" si="48"/>
        <v>#DIV/0!</v>
      </c>
      <c r="O51" s="17"/>
      <c r="P51" s="68" t="e">
        <f t="shared" si="50"/>
        <v>#DIV/0!</v>
      </c>
      <c r="Q51" s="17"/>
      <c r="R51" s="114" t="e">
        <f t="shared" si="51"/>
        <v>#DIV/0!</v>
      </c>
      <c r="S51" s="16"/>
      <c r="T51" s="30" t="e">
        <f t="shared" si="53"/>
        <v>#DIV/0!</v>
      </c>
      <c r="U51" s="17"/>
      <c r="V51" s="51" t="e">
        <f t="shared" si="55"/>
        <v>#DIV/0!</v>
      </c>
      <c r="W51" s="78">
        <f t="shared" si="85"/>
        <v>0</v>
      </c>
      <c r="X51" s="49" t="e">
        <f t="shared" si="60"/>
        <v>#DIV/0!</v>
      </c>
      <c r="Y51" s="78">
        <f t="shared" si="86"/>
        <v>0</v>
      </c>
      <c r="Z51" s="49" t="e">
        <f t="shared" si="33"/>
        <v>#DIV/0!</v>
      </c>
    </row>
    <row r="52" spans="1:26" ht="18.75" customHeight="1" x14ac:dyDescent="0.35">
      <c r="A52" s="15" t="s">
        <v>71</v>
      </c>
      <c r="B52" s="219" t="s">
        <v>2</v>
      </c>
      <c r="C52" s="220"/>
      <c r="D52" s="19"/>
      <c r="E52" s="16"/>
      <c r="F52" s="30" t="e">
        <f t="shared" si="40"/>
        <v>#DIV/0!</v>
      </c>
      <c r="G52" s="16"/>
      <c r="H52" s="30" t="e">
        <f t="shared" si="42"/>
        <v>#DIV/0!</v>
      </c>
      <c r="I52" s="16"/>
      <c r="J52" s="30" t="e">
        <f t="shared" si="44"/>
        <v>#DIV/0!</v>
      </c>
      <c r="K52" s="16"/>
      <c r="L52" s="30" t="e">
        <f t="shared" si="46"/>
        <v>#DIV/0!</v>
      </c>
      <c r="M52" s="16"/>
      <c r="N52" s="30" t="e">
        <f t="shared" si="48"/>
        <v>#DIV/0!</v>
      </c>
      <c r="O52" s="17"/>
      <c r="P52" s="68" t="e">
        <f t="shared" si="50"/>
        <v>#DIV/0!</v>
      </c>
      <c r="Q52" s="17"/>
      <c r="R52" s="114" t="e">
        <f t="shared" si="51"/>
        <v>#DIV/0!</v>
      </c>
      <c r="S52" s="16"/>
      <c r="T52" s="30" t="e">
        <f t="shared" si="53"/>
        <v>#DIV/0!</v>
      </c>
      <c r="U52" s="17"/>
      <c r="V52" s="51" t="e">
        <f t="shared" si="55"/>
        <v>#DIV/0!</v>
      </c>
      <c r="W52" s="78">
        <f t="shared" si="85"/>
        <v>0</v>
      </c>
      <c r="X52" s="49" t="e">
        <f t="shared" si="60"/>
        <v>#DIV/0!</v>
      </c>
      <c r="Y52" s="78">
        <f t="shared" si="86"/>
        <v>0</v>
      </c>
      <c r="Z52" s="49" t="e">
        <f t="shared" si="33"/>
        <v>#DIV/0!</v>
      </c>
    </row>
    <row r="53" spans="1:26" ht="18.75" customHeight="1" x14ac:dyDescent="0.35">
      <c r="A53" s="73" t="s">
        <v>73</v>
      </c>
      <c r="B53" s="219" t="s">
        <v>79</v>
      </c>
      <c r="C53" s="224"/>
      <c r="D53" s="19"/>
      <c r="E53" s="16"/>
      <c r="F53" s="30" t="e">
        <f t="shared" si="40"/>
        <v>#DIV/0!</v>
      </c>
      <c r="G53" s="16"/>
      <c r="H53" s="30" t="e">
        <f t="shared" si="42"/>
        <v>#DIV/0!</v>
      </c>
      <c r="I53" s="16"/>
      <c r="J53" s="30" t="e">
        <f t="shared" si="44"/>
        <v>#DIV/0!</v>
      </c>
      <c r="K53" s="16"/>
      <c r="L53" s="30" t="e">
        <f t="shared" si="46"/>
        <v>#DIV/0!</v>
      </c>
      <c r="M53" s="16"/>
      <c r="N53" s="30" t="e">
        <f t="shared" si="48"/>
        <v>#DIV/0!</v>
      </c>
      <c r="O53" s="17"/>
      <c r="P53" s="68" t="e">
        <f t="shared" si="50"/>
        <v>#DIV/0!</v>
      </c>
      <c r="Q53" s="17"/>
      <c r="R53" s="114" t="e">
        <f t="shared" si="51"/>
        <v>#DIV/0!</v>
      </c>
      <c r="S53" s="16"/>
      <c r="T53" s="30" t="e">
        <f t="shared" si="53"/>
        <v>#DIV/0!</v>
      </c>
      <c r="U53" s="17"/>
      <c r="V53" s="51" t="e">
        <f t="shared" si="55"/>
        <v>#DIV/0!</v>
      </c>
      <c r="W53" s="78">
        <f>E53+G53+I53+K53+M53+O53+Q53+S53+U53</f>
        <v>0</v>
      </c>
      <c r="X53" s="49" t="e">
        <f t="shared" ref="X53" si="87">W53/$D53</f>
        <v>#DIV/0!</v>
      </c>
      <c r="Y53" s="78">
        <f>E53+G53+I53+K53+M53+O53+Q53</f>
        <v>0</v>
      </c>
      <c r="Z53" s="49" t="e">
        <f t="shared" si="33"/>
        <v>#DIV/0!</v>
      </c>
    </row>
    <row r="54" spans="1:26" s="14" customFormat="1" ht="18.75" customHeight="1" x14ac:dyDescent="0.35">
      <c r="A54" s="221" t="s">
        <v>31</v>
      </c>
      <c r="B54" s="222"/>
      <c r="C54" s="223"/>
      <c r="D54" s="20">
        <f t="shared" ref="D54:E54" si="88">SUM(D55:D61)</f>
        <v>0</v>
      </c>
      <c r="E54" s="12">
        <f t="shared" si="88"/>
        <v>0</v>
      </c>
      <c r="F54" s="13" t="e">
        <f t="shared" si="40"/>
        <v>#DIV/0!</v>
      </c>
      <c r="G54" s="12">
        <f t="shared" ref="G54" si="89">SUM(G55:G61)</f>
        <v>0</v>
      </c>
      <c r="H54" s="13" t="e">
        <f t="shared" si="42"/>
        <v>#DIV/0!</v>
      </c>
      <c r="I54" s="12">
        <f t="shared" ref="I54" si="90">SUM(I55:I61)</f>
        <v>0</v>
      </c>
      <c r="J54" s="13" t="e">
        <f t="shared" si="44"/>
        <v>#DIV/0!</v>
      </c>
      <c r="K54" s="12">
        <f t="shared" ref="K54" si="91">SUM(K55:K61)</f>
        <v>0</v>
      </c>
      <c r="L54" s="13" t="e">
        <f t="shared" si="46"/>
        <v>#DIV/0!</v>
      </c>
      <c r="M54" s="12">
        <f t="shared" ref="M54" si="92">SUM(M55:M61)</f>
        <v>0</v>
      </c>
      <c r="N54" s="13" t="e">
        <f t="shared" si="48"/>
        <v>#DIV/0!</v>
      </c>
      <c r="O54" s="25">
        <f t="shared" ref="O54" si="93">SUM(O55:O61)</f>
        <v>0</v>
      </c>
      <c r="P54" s="26" t="e">
        <f t="shared" si="50"/>
        <v>#DIV/0!</v>
      </c>
      <c r="Q54" s="115">
        <f>SUM(Q55:Q61)</f>
        <v>0</v>
      </c>
      <c r="R54" s="116" t="e">
        <f t="shared" ref="R54:R117" si="94">Q54/$W54</f>
        <v>#DIV/0!</v>
      </c>
      <c r="S54" s="12">
        <f t="shared" ref="S54" si="95">SUM(S55:S61)</f>
        <v>0</v>
      </c>
      <c r="T54" s="13" t="e">
        <f t="shared" si="53"/>
        <v>#DIV/0!</v>
      </c>
      <c r="U54" s="27">
        <f t="shared" ref="U54" si="96">SUM(U55:U61)</f>
        <v>0</v>
      </c>
      <c r="V54" s="28" t="e">
        <f t="shared" si="55"/>
        <v>#DIV/0!</v>
      </c>
      <c r="W54" s="77">
        <f t="shared" ref="W54" si="97">SUM(W55:W61)</f>
        <v>0</v>
      </c>
      <c r="X54" s="48" t="e">
        <f t="shared" si="60"/>
        <v>#DIV/0!</v>
      </c>
      <c r="Y54" s="77">
        <f t="shared" ref="Y54" si="98">SUM(Y55:Y61)</f>
        <v>0</v>
      </c>
      <c r="Z54" s="79" t="e">
        <f t="shared" si="33"/>
        <v>#DIV/0!</v>
      </c>
    </row>
    <row r="55" spans="1:26" ht="18.75" customHeight="1" x14ac:dyDescent="0.35">
      <c r="A55" s="15" t="s">
        <v>52</v>
      </c>
      <c r="B55" s="219" t="s">
        <v>209</v>
      </c>
      <c r="C55" s="220"/>
      <c r="D55" s="19"/>
      <c r="E55" s="16"/>
      <c r="F55" s="30" t="e">
        <f t="shared" si="40"/>
        <v>#DIV/0!</v>
      </c>
      <c r="G55" s="16"/>
      <c r="H55" s="30" t="e">
        <f t="shared" si="42"/>
        <v>#DIV/0!</v>
      </c>
      <c r="I55" s="16"/>
      <c r="J55" s="30" t="e">
        <f t="shared" si="44"/>
        <v>#DIV/0!</v>
      </c>
      <c r="K55" s="16"/>
      <c r="L55" s="30" t="e">
        <f t="shared" si="46"/>
        <v>#DIV/0!</v>
      </c>
      <c r="M55" s="16"/>
      <c r="N55" s="30" t="e">
        <f t="shared" si="48"/>
        <v>#DIV/0!</v>
      </c>
      <c r="O55" s="17"/>
      <c r="P55" s="68" t="e">
        <f t="shared" si="50"/>
        <v>#DIV/0!</v>
      </c>
      <c r="Q55" s="17"/>
      <c r="R55" s="114" t="e">
        <f t="shared" si="94"/>
        <v>#DIV/0!</v>
      </c>
      <c r="S55" s="16"/>
      <c r="T55" s="30" t="e">
        <f t="shared" si="53"/>
        <v>#DIV/0!</v>
      </c>
      <c r="U55" s="17"/>
      <c r="V55" s="51" t="e">
        <f t="shared" si="55"/>
        <v>#DIV/0!</v>
      </c>
      <c r="W55" s="78">
        <f>E55+G55+I55+K55+M55+O55+Q55+S55+U55</f>
        <v>0</v>
      </c>
      <c r="X55" s="49" t="e">
        <f t="shared" si="60"/>
        <v>#DIV/0!</v>
      </c>
      <c r="Y55" s="78">
        <f>E55+G55+I55+K55+M55+O55+Q55</f>
        <v>0</v>
      </c>
      <c r="Z55" s="49" t="e">
        <f t="shared" si="33"/>
        <v>#DIV/0!</v>
      </c>
    </row>
    <row r="56" spans="1:26" ht="18.75" customHeight="1" x14ac:dyDescent="0.35">
      <c r="A56" s="15"/>
      <c r="B56" s="219" t="s">
        <v>80</v>
      </c>
      <c r="C56" s="220"/>
      <c r="D56" s="19"/>
      <c r="E56" s="16"/>
      <c r="F56" s="30" t="e">
        <f t="shared" si="40"/>
        <v>#DIV/0!</v>
      </c>
      <c r="G56" s="16"/>
      <c r="H56" s="30" t="e">
        <f t="shared" si="42"/>
        <v>#DIV/0!</v>
      </c>
      <c r="I56" s="16"/>
      <c r="J56" s="30" t="e">
        <f t="shared" si="44"/>
        <v>#DIV/0!</v>
      </c>
      <c r="K56" s="16"/>
      <c r="L56" s="30" t="e">
        <f t="shared" si="46"/>
        <v>#DIV/0!</v>
      </c>
      <c r="M56" s="16"/>
      <c r="N56" s="30" t="e">
        <f t="shared" si="48"/>
        <v>#DIV/0!</v>
      </c>
      <c r="O56" s="17"/>
      <c r="P56" s="68" t="e">
        <f t="shared" si="50"/>
        <v>#DIV/0!</v>
      </c>
      <c r="Q56" s="17"/>
      <c r="R56" s="114" t="e">
        <f t="shared" si="94"/>
        <v>#DIV/0!</v>
      </c>
      <c r="S56" s="16"/>
      <c r="T56" s="30" t="e">
        <f t="shared" si="53"/>
        <v>#DIV/0!</v>
      </c>
      <c r="U56" s="17"/>
      <c r="V56" s="51" t="e">
        <f t="shared" si="55"/>
        <v>#DIV/0!</v>
      </c>
      <c r="W56" s="78">
        <f t="shared" ref="W56:W61" si="99">E56+G56+I56+K56+M56+O56+Q56+S56+U56</f>
        <v>0</v>
      </c>
      <c r="X56" s="49" t="e">
        <f t="shared" si="60"/>
        <v>#DIV/0!</v>
      </c>
      <c r="Y56" s="78">
        <f t="shared" ref="Y56:Y61" si="100">E56+G56+I56+K56+M56+O56+Q56</f>
        <v>0</v>
      </c>
      <c r="Z56" s="49" t="e">
        <f t="shared" si="33"/>
        <v>#DIV/0!</v>
      </c>
    </row>
    <row r="57" spans="1:26" ht="18.75" customHeight="1" x14ac:dyDescent="0.35">
      <c r="A57" s="15" t="s">
        <v>68</v>
      </c>
      <c r="B57" s="219" t="s">
        <v>2</v>
      </c>
      <c r="C57" s="220"/>
      <c r="D57" s="19"/>
      <c r="E57" s="16"/>
      <c r="F57" s="30" t="e">
        <f t="shared" si="40"/>
        <v>#DIV/0!</v>
      </c>
      <c r="G57" s="16"/>
      <c r="H57" s="30" t="e">
        <f t="shared" si="42"/>
        <v>#DIV/0!</v>
      </c>
      <c r="I57" s="16"/>
      <c r="J57" s="30" t="e">
        <f t="shared" si="44"/>
        <v>#DIV/0!</v>
      </c>
      <c r="K57" s="16"/>
      <c r="L57" s="30" t="e">
        <f t="shared" si="46"/>
        <v>#DIV/0!</v>
      </c>
      <c r="M57" s="16"/>
      <c r="N57" s="30" t="e">
        <f t="shared" si="48"/>
        <v>#DIV/0!</v>
      </c>
      <c r="O57" s="17"/>
      <c r="P57" s="68" t="e">
        <f t="shared" si="50"/>
        <v>#DIV/0!</v>
      </c>
      <c r="Q57" s="17"/>
      <c r="R57" s="114" t="e">
        <f t="shared" si="94"/>
        <v>#DIV/0!</v>
      </c>
      <c r="S57" s="16"/>
      <c r="T57" s="30" t="e">
        <f t="shared" si="53"/>
        <v>#DIV/0!</v>
      </c>
      <c r="U57" s="17"/>
      <c r="V57" s="51" t="e">
        <f t="shared" si="55"/>
        <v>#DIV/0!</v>
      </c>
      <c r="W57" s="78">
        <f t="shared" si="99"/>
        <v>0</v>
      </c>
      <c r="X57" s="49" t="e">
        <f t="shared" si="60"/>
        <v>#DIV/0!</v>
      </c>
      <c r="Y57" s="78">
        <f t="shared" si="100"/>
        <v>0</v>
      </c>
      <c r="Z57" s="49" t="e">
        <f t="shared" si="33"/>
        <v>#DIV/0!</v>
      </c>
    </row>
    <row r="58" spans="1:26" ht="18.75" customHeight="1" x14ac:dyDescent="0.35">
      <c r="A58" s="15" t="s">
        <v>69</v>
      </c>
      <c r="B58" s="219" t="s">
        <v>2</v>
      </c>
      <c r="C58" s="220"/>
      <c r="D58" s="19"/>
      <c r="E58" s="16"/>
      <c r="F58" s="30" t="e">
        <f t="shared" si="40"/>
        <v>#DIV/0!</v>
      </c>
      <c r="G58" s="16"/>
      <c r="H58" s="30" t="e">
        <f t="shared" si="42"/>
        <v>#DIV/0!</v>
      </c>
      <c r="I58" s="16"/>
      <c r="J58" s="30" t="e">
        <f t="shared" si="44"/>
        <v>#DIV/0!</v>
      </c>
      <c r="K58" s="16"/>
      <c r="L58" s="30" t="e">
        <f t="shared" si="46"/>
        <v>#DIV/0!</v>
      </c>
      <c r="M58" s="16"/>
      <c r="N58" s="30" t="e">
        <f t="shared" si="48"/>
        <v>#DIV/0!</v>
      </c>
      <c r="O58" s="17"/>
      <c r="P58" s="68" t="e">
        <f t="shared" si="50"/>
        <v>#DIV/0!</v>
      </c>
      <c r="Q58" s="17"/>
      <c r="R58" s="114" t="e">
        <f t="shared" si="94"/>
        <v>#DIV/0!</v>
      </c>
      <c r="S58" s="16"/>
      <c r="T58" s="30" t="e">
        <f t="shared" si="53"/>
        <v>#DIV/0!</v>
      </c>
      <c r="U58" s="17"/>
      <c r="V58" s="51" t="e">
        <f t="shared" si="55"/>
        <v>#DIV/0!</v>
      </c>
      <c r="W58" s="78">
        <f t="shared" si="99"/>
        <v>0</v>
      </c>
      <c r="X58" s="49" t="e">
        <f t="shared" si="60"/>
        <v>#DIV/0!</v>
      </c>
      <c r="Y58" s="78">
        <f t="shared" si="100"/>
        <v>0</v>
      </c>
      <c r="Z58" s="49" t="e">
        <f t="shared" si="33"/>
        <v>#DIV/0!</v>
      </c>
    </row>
    <row r="59" spans="1:26" ht="18.75" customHeight="1" x14ac:dyDescent="0.35">
      <c r="A59" s="15" t="s">
        <v>70</v>
      </c>
      <c r="B59" s="219" t="s">
        <v>2</v>
      </c>
      <c r="C59" s="220"/>
      <c r="D59" s="19"/>
      <c r="E59" s="16"/>
      <c r="F59" s="30" t="e">
        <f t="shared" si="40"/>
        <v>#DIV/0!</v>
      </c>
      <c r="G59" s="16"/>
      <c r="H59" s="30" t="e">
        <f t="shared" si="42"/>
        <v>#DIV/0!</v>
      </c>
      <c r="I59" s="16"/>
      <c r="J59" s="30" t="e">
        <f t="shared" si="44"/>
        <v>#DIV/0!</v>
      </c>
      <c r="K59" s="16"/>
      <c r="L59" s="30" t="e">
        <f t="shared" si="46"/>
        <v>#DIV/0!</v>
      </c>
      <c r="M59" s="16"/>
      <c r="N59" s="30" t="e">
        <f t="shared" si="48"/>
        <v>#DIV/0!</v>
      </c>
      <c r="O59" s="17"/>
      <c r="P59" s="68" t="e">
        <f t="shared" si="50"/>
        <v>#DIV/0!</v>
      </c>
      <c r="Q59" s="17"/>
      <c r="R59" s="114" t="e">
        <f t="shared" si="94"/>
        <v>#DIV/0!</v>
      </c>
      <c r="S59" s="16"/>
      <c r="T59" s="30" t="e">
        <f t="shared" si="53"/>
        <v>#DIV/0!</v>
      </c>
      <c r="U59" s="17"/>
      <c r="V59" s="51" t="e">
        <f t="shared" si="55"/>
        <v>#DIV/0!</v>
      </c>
      <c r="W59" s="78">
        <f t="shared" si="99"/>
        <v>0</v>
      </c>
      <c r="X59" s="49" t="e">
        <f t="shared" si="60"/>
        <v>#DIV/0!</v>
      </c>
      <c r="Y59" s="78">
        <f t="shared" si="100"/>
        <v>0</v>
      </c>
      <c r="Z59" s="49" t="e">
        <f t="shared" si="33"/>
        <v>#DIV/0!</v>
      </c>
    </row>
    <row r="60" spans="1:26" ht="18.75" customHeight="1" x14ac:dyDescent="0.35">
      <c r="A60" s="15" t="s">
        <v>1</v>
      </c>
      <c r="B60" s="219" t="s">
        <v>2</v>
      </c>
      <c r="C60" s="220"/>
      <c r="D60" s="19"/>
      <c r="E60" s="16"/>
      <c r="F60" s="30" t="e">
        <f t="shared" si="40"/>
        <v>#DIV/0!</v>
      </c>
      <c r="G60" s="16"/>
      <c r="H60" s="30" t="e">
        <f t="shared" si="42"/>
        <v>#DIV/0!</v>
      </c>
      <c r="I60" s="16"/>
      <c r="J60" s="30" t="e">
        <f t="shared" si="44"/>
        <v>#DIV/0!</v>
      </c>
      <c r="K60" s="16"/>
      <c r="L60" s="30" t="e">
        <f t="shared" si="46"/>
        <v>#DIV/0!</v>
      </c>
      <c r="M60" s="16"/>
      <c r="N60" s="30" t="e">
        <f t="shared" si="48"/>
        <v>#DIV/0!</v>
      </c>
      <c r="O60" s="17"/>
      <c r="P60" s="68" t="e">
        <f t="shared" si="50"/>
        <v>#DIV/0!</v>
      </c>
      <c r="Q60" s="17"/>
      <c r="R60" s="114" t="e">
        <f t="shared" si="94"/>
        <v>#DIV/0!</v>
      </c>
      <c r="S60" s="16"/>
      <c r="T60" s="30" t="e">
        <f t="shared" si="53"/>
        <v>#DIV/0!</v>
      </c>
      <c r="U60" s="17"/>
      <c r="V60" s="51" t="e">
        <f t="shared" si="55"/>
        <v>#DIV/0!</v>
      </c>
      <c r="W60" s="78">
        <f t="shared" si="99"/>
        <v>0</v>
      </c>
      <c r="X60" s="49" t="e">
        <f t="shared" si="60"/>
        <v>#DIV/0!</v>
      </c>
      <c r="Y60" s="78">
        <f t="shared" si="100"/>
        <v>0</v>
      </c>
      <c r="Z60" s="49" t="e">
        <f t="shared" si="33"/>
        <v>#DIV/0!</v>
      </c>
    </row>
    <row r="61" spans="1:26" ht="18.75" customHeight="1" x14ac:dyDescent="0.35">
      <c r="A61" s="15" t="s">
        <v>71</v>
      </c>
      <c r="B61" s="219" t="s">
        <v>2</v>
      </c>
      <c r="C61" s="220"/>
      <c r="D61" s="19"/>
      <c r="E61" s="16"/>
      <c r="F61" s="30" t="e">
        <f t="shared" si="40"/>
        <v>#DIV/0!</v>
      </c>
      <c r="G61" s="16"/>
      <c r="H61" s="30" t="e">
        <f t="shared" si="42"/>
        <v>#DIV/0!</v>
      </c>
      <c r="I61" s="16"/>
      <c r="J61" s="30" t="e">
        <f t="shared" si="44"/>
        <v>#DIV/0!</v>
      </c>
      <c r="K61" s="16"/>
      <c r="L61" s="30" t="e">
        <f t="shared" si="46"/>
        <v>#DIV/0!</v>
      </c>
      <c r="M61" s="16"/>
      <c r="N61" s="30" t="e">
        <f t="shared" si="48"/>
        <v>#DIV/0!</v>
      </c>
      <c r="O61" s="17"/>
      <c r="P61" s="68" t="e">
        <f t="shared" si="50"/>
        <v>#DIV/0!</v>
      </c>
      <c r="Q61" s="17"/>
      <c r="R61" s="114" t="e">
        <f t="shared" si="94"/>
        <v>#DIV/0!</v>
      </c>
      <c r="S61" s="16"/>
      <c r="T61" s="30" t="e">
        <f t="shared" si="53"/>
        <v>#DIV/0!</v>
      </c>
      <c r="U61" s="17"/>
      <c r="V61" s="51" t="e">
        <f t="shared" si="55"/>
        <v>#DIV/0!</v>
      </c>
      <c r="W61" s="78">
        <f t="shared" si="99"/>
        <v>0</v>
      </c>
      <c r="X61" s="49" t="e">
        <f t="shared" si="60"/>
        <v>#DIV/0!</v>
      </c>
      <c r="Y61" s="78">
        <f t="shared" si="100"/>
        <v>0</v>
      </c>
      <c r="Z61" s="49" t="e">
        <f t="shared" si="33"/>
        <v>#DIV/0!</v>
      </c>
    </row>
    <row r="62" spans="1:26" s="14" customFormat="1" ht="18.75" customHeight="1" x14ac:dyDescent="0.35">
      <c r="A62" s="221" t="s">
        <v>32</v>
      </c>
      <c r="B62" s="222"/>
      <c r="C62" s="223"/>
      <c r="D62" s="20">
        <f t="shared" ref="D62:E62" si="101">SUM(D63:D69)</f>
        <v>0</v>
      </c>
      <c r="E62" s="12">
        <f t="shared" si="101"/>
        <v>0</v>
      </c>
      <c r="F62" s="13" t="e">
        <f t="shared" si="40"/>
        <v>#DIV/0!</v>
      </c>
      <c r="G62" s="12">
        <f t="shared" ref="G62" si="102">SUM(G63:G69)</f>
        <v>0</v>
      </c>
      <c r="H62" s="13" t="e">
        <f t="shared" si="42"/>
        <v>#DIV/0!</v>
      </c>
      <c r="I62" s="12">
        <f t="shared" ref="I62" si="103">SUM(I63:I69)</f>
        <v>0</v>
      </c>
      <c r="J62" s="13" t="e">
        <f t="shared" si="44"/>
        <v>#DIV/0!</v>
      </c>
      <c r="K62" s="12">
        <f t="shared" ref="K62" si="104">SUM(K63:K69)</f>
        <v>0</v>
      </c>
      <c r="L62" s="13" t="e">
        <f t="shared" si="46"/>
        <v>#DIV/0!</v>
      </c>
      <c r="M62" s="12">
        <f t="shared" ref="M62" si="105">SUM(M63:M69)</f>
        <v>0</v>
      </c>
      <c r="N62" s="13" t="e">
        <f t="shared" si="48"/>
        <v>#DIV/0!</v>
      </c>
      <c r="O62" s="25">
        <f t="shared" ref="O62" si="106">SUM(O63:O69)</f>
        <v>0</v>
      </c>
      <c r="P62" s="26" t="e">
        <f t="shared" si="50"/>
        <v>#DIV/0!</v>
      </c>
      <c r="Q62" s="115">
        <f>SUM(Q63:Q69)</f>
        <v>0</v>
      </c>
      <c r="R62" s="116" t="e">
        <f t="shared" si="94"/>
        <v>#DIV/0!</v>
      </c>
      <c r="S62" s="12">
        <f t="shared" ref="S62" si="107">SUM(S63:S69)</f>
        <v>0</v>
      </c>
      <c r="T62" s="13" t="e">
        <f t="shared" si="53"/>
        <v>#DIV/0!</v>
      </c>
      <c r="U62" s="27">
        <f t="shared" ref="U62" si="108">SUM(U63:U69)</f>
        <v>0</v>
      </c>
      <c r="V62" s="28" t="e">
        <f t="shared" si="55"/>
        <v>#DIV/0!</v>
      </c>
      <c r="W62" s="77">
        <f t="shared" ref="W62" si="109">SUM(W63:W69)</f>
        <v>0</v>
      </c>
      <c r="X62" s="48" t="e">
        <f t="shared" si="60"/>
        <v>#DIV/0!</v>
      </c>
      <c r="Y62" s="77">
        <f t="shared" ref="Y62" si="110">SUM(Y63:Y69)</f>
        <v>0</v>
      </c>
      <c r="Z62" s="79" t="e">
        <f t="shared" si="33"/>
        <v>#DIV/0!</v>
      </c>
    </row>
    <row r="63" spans="1:26" ht="18.75" customHeight="1" x14ac:dyDescent="0.35">
      <c r="A63" s="15" t="s">
        <v>52</v>
      </c>
      <c r="B63" s="219" t="s">
        <v>209</v>
      </c>
      <c r="C63" s="220"/>
      <c r="D63" s="19"/>
      <c r="E63" s="16"/>
      <c r="F63" s="30" t="e">
        <f t="shared" si="40"/>
        <v>#DIV/0!</v>
      </c>
      <c r="G63" s="16"/>
      <c r="H63" s="30" t="e">
        <f t="shared" si="42"/>
        <v>#DIV/0!</v>
      </c>
      <c r="I63" s="16"/>
      <c r="J63" s="30" t="e">
        <f t="shared" si="44"/>
        <v>#DIV/0!</v>
      </c>
      <c r="K63" s="16"/>
      <c r="L63" s="30" t="e">
        <f t="shared" si="46"/>
        <v>#DIV/0!</v>
      </c>
      <c r="M63" s="16"/>
      <c r="N63" s="30" t="e">
        <f t="shared" si="48"/>
        <v>#DIV/0!</v>
      </c>
      <c r="O63" s="17"/>
      <c r="P63" s="68" t="e">
        <f t="shared" si="50"/>
        <v>#DIV/0!</v>
      </c>
      <c r="Q63" s="17"/>
      <c r="R63" s="114" t="e">
        <f t="shared" si="94"/>
        <v>#DIV/0!</v>
      </c>
      <c r="S63" s="16"/>
      <c r="T63" s="30" t="e">
        <f t="shared" si="53"/>
        <v>#DIV/0!</v>
      </c>
      <c r="U63" s="17"/>
      <c r="V63" s="51" t="e">
        <f t="shared" si="55"/>
        <v>#DIV/0!</v>
      </c>
      <c r="W63" s="78">
        <f>E63+G63+I63+K63+M63+O63+Q63+S63+U63</f>
        <v>0</v>
      </c>
      <c r="X63" s="49" t="e">
        <f t="shared" si="60"/>
        <v>#DIV/0!</v>
      </c>
      <c r="Y63" s="78">
        <f>E63+G63+I63+K63+M63+O63+Q63</f>
        <v>0</v>
      </c>
      <c r="Z63" s="49" t="e">
        <f t="shared" si="33"/>
        <v>#DIV/0!</v>
      </c>
    </row>
    <row r="64" spans="1:26" ht="18.75" customHeight="1" x14ac:dyDescent="0.35">
      <c r="A64" s="15"/>
      <c r="B64" s="219" t="s">
        <v>80</v>
      </c>
      <c r="C64" s="220"/>
      <c r="D64" s="19"/>
      <c r="E64" s="16"/>
      <c r="F64" s="30" t="e">
        <f t="shared" si="40"/>
        <v>#DIV/0!</v>
      </c>
      <c r="G64" s="16"/>
      <c r="H64" s="30" t="e">
        <f t="shared" si="42"/>
        <v>#DIV/0!</v>
      </c>
      <c r="I64" s="16"/>
      <c r="J64" s="30" t="e">
        <f t="shared" si="44"/>
        <v>#DIV/0!</v>
      </c>
      <c r="K64" s="16"/>
      <c r="L64" s="30" t="e">
        <f t="shared" si="46"/>
        <v>#DIV/0!</v>
      </c>
      <c r="M64" s="16"/>
      <c r="N64" s="30" t="e">
        <f t="shared" si="48"/>
        <v>#DIV/0!</v>
      </c>
      <c r="O64" s="17"/>
      <c r="P64" s="68" t="e">
        <f t="shared" si="50"/>
        <v>#DIV/0!</v>
      </c>
      <c r="Q64" s="17"/>
      <c r="R64" s="114" t="e">
        <f t="shared" si="94"/>
        <v>#DIV/0!</v>
      </c>
      <c r="S64" s="16"/>
      <c r="T64" s="30" t="e">
        <f t="shared" si="53"/>
        <v>#DIV/0!</v>
      </c>
      <c r="U64" s="17"/>
      <c r="V64" s="51" t="e">
        <f t="shared" si="55"/>
        <v>#DIV/0!</v>
      </c>
      <c r="W64" s="78">
        <f t="shared" ref="W64:W69" si="111">E64+G64+I64+K64+M64+O64+Q64+S64+U64</f>
        <v>0</v>
      </c>
      <c r="X64" s="49" t="e">
        <f t="shared" si="60"/>
        <v>#DIV/0!</v>
      </c>
      <c r="Y64" s="78">
        <f t="shared" ref="Y64:Y69" si="112">E64+G64+I64+K64+M64+O64+Q64</f>
        <v>0</v>
      </c>
      <c r="Z64" s="49" t="e">
        <f t="shared" si="33"/>
        <v>#DIV/0!</v>
      </c>
    </row>
    <row r="65" spans="1:26" ht="18.75" customHeight="1" x14ac:dyDescent="0.35">
      <c r="A65" s="15" t="s">
        <v>68</v>
      </c>
      <c r="B65" s="219" t="s">
        <v>2</v>
      </c>
      <c r="C65" s="220"/>
      <c r="D65" s="19"/>
      <c r="E65" s="16"/>
      <c r="F65" s="30" t="e">
        <f t="shared" si="40"/>
        <v>#DIV/0!</v>
      </c>
      <c r="G65" s="16"/>
      <c r="H65" s="30" t="e">
        <f t="shared" si="42"/>
        <v>#DIV/0!</v>
      </c>
      <c r="I65" s="16"/>
      <c r="J65" s="30" t="e">
        <f t="shared" si="44"/>
        <v>#DIV/0!</v>
      </c>
      <c r="K65" s="16"/>
      <c r="L65" s="30" t="e">
        <f t="shared" si="46"/>
        <v>#DIV/0!</v>
      </c>
      <c r="M65" s="16"/>
      <c r="N65" s="30" t="e">
        <f t="shared" si="48"/>
        <v>#DIV/0!</v>
      </c>
      <c r="O65" s="17"/>
      <c r="P65" s="68" t="e">
        <f t="shared" si="50"/>
        <v>#DIV/0!</v>
      </c>
      <c r="Q65" s="17"/>
      <c r="R65" s="114" t="e">
        <f t="shared" si="94"/>
        <v>#DIV/0!</v>
      </c>
      <c r="S65" s="16"/>
      <c r="T65" s="30" t="e">
        <f t="shared" si="53"/>
        <v>#DIV/0!</v>
      </c>
      <c r="U65" s="17"/>
      <c r="V65" s="51" t="e">
        <f t="shared" si="55"/>
        <v>#DIV/0!</v>
      </c>
      <c r="W65" s="78">
        <f t="shared" si="111"/>
        <v>0</v>
      </c>
      <c r="X65" s="49" t="e">
        <f t="shared" si="60"/>
        <v>#DIV/0!</v>
      </c>
      <c r="Y65" s="78">
        <f t="shared" si="112"/>
        <v>0</v>
      </c>
      <c r="Z65" s="49" t="e">
        <f t="shared" si="33"/>
        <v>#DIV/0!</v>
      </c>
    </row>
    <row r="66" spans="1:26" ht="18.75" customHeight="1" x14ac:dyDescent="0.35">
      <c r="A66" s="15" t="s">
        <v>69</v>
      </c>
      <c r="B66" s="219" t="s">
        <v>2</v>
      </c>
      <c r="C66" s="220"/>
      <c r="D66" s="19"/>
      <c r="E66" s="16"/>
      <c r="F66" s="30" t="e">
        <f t="shared" si="40"/>
        <v>#DIV/0!</v>
      </c>
      <c r="G66" s="16"/>
      <c r="H66" s="30" t="e">
        <f t="shared" si="42"/>
        <v>#DIV/0!</v>
      </c>
      <c r="I66" s="16"/>
      <c r="J66" s="30" t="e">
        <f t="shared" si="44"/>
        <v>#DIV/0!</v>
      </c>
      <c r="K66" s="16"/>
      <c r="L66" s="30" t="e">
        <f t="shared" si="46"/>
        <v>#DIV/0!</v>
      </c>
      <c r="M66" s="16"/>
      <c r="N66" s="30" t="e">
        <f t="shared" si="48"/>
        <v>#DIV/0!</v>
      </c>
      <c r="O66" s="17"/>
      <c r="P66" s="68" t="e">
        <f t="shared" si="50"/>
        <v>#DIV/0!</v>
      </c>
      <c r="Q66" s="17"/>
      <c r="R66" s="114" t="e">
        <f t="shared" si="94"/>
        <v>#DIV/0!</v>
      </c>
      <c r="S66" s="16"/>
      <c r="T66" s="30" t="e">
        <f t="shared" si="53"/>
        <v>#DIV/0!</v>
      </c>
      <c r="U66" s="17"/>
      <c r="V66" s="51" t="e">
        <f t="shared" si="55"/>
        <v>#DIV/0!</v>
      </c>
      <c r="W66" s="78">
        <f t="shared" si="111"/>
        <v>0</v>
      </c>
      <c r="X66" s="49" t="e">
        <f t="shared" si="60"/>
        <v>#DIV/0!</v>
      </c>
      <c r="Y66" s="78">
        <f t="shared" si="112"/>
        <v>0</v>
      </c>
      <c r="Z66" s="49" t="e">
        <f t="shared" si="33"/>
        <v>#DIV/0!</v>
      </c>
    </row>
    <row r="67" spans="1:26" ht="18.75" customHeight="1" x14ac:dyDescent="0.35">
      <c r="A67" s="15" t="s">
        <v>70</v>
      </c>
      <c r="B67" s="219" t="s">
        <v>2</v>
      </c>
      <c r="C67" s="220"/>
      <c r="D67" s="19"/>
      <c r="E67" s="16"/>
      <c r="F67" s="30" t="e">
        <f t="shared" si="40"/>
        <v>#DIV/0!</v>
      </c>
      <c r="G67" s="16"/>
      <c r="H67" s="30" t="e">
        <f t="shared" si="42"/>
        <v>#DIV/0!</v>
      </c>
      <c r="I67" s="16"/>
      <c r="J67" s="30" t="e">
        <f t="shared" si="44"/>
        <v>#DIV/0!</v>
      </c>
      <c r="K67" s="16"/>
      <c r="L67" s="30" t="e">
        <f t="shared" si="46"/>
        <v>#DIV/0!</v>
      </c>
      <c r="M67" s="16"/>
      <c r="N67" s="30" t="e">
        <f t="shared" si="48"/>
        <v>#DIV/0!</v>
      </c>
      <c r="O67" s="17"/>
      <c r="P67" s="68" t="e">
        <f t="shared" si="50"/>
        <v>#DIV/0!</v>
      </c>
      <c r="Q67" s="17"/>
      <c r="R67" s="114" t="e">
        <f t="shared" si="94"/>
        <v>#DIV/0!</v>
      </c>
      <c r="S67" s="16"/>
      <c r="T67" s="30" t="e">
        <f t="shared" si="53"/>
        <v>#DIV/0!</v>
      </c>
      <c r="U67" s="17"/>
      <c r="V67" s="51" t="e">
        <f t="shared" si="55"/>
        <v>#DIV/0!</v>
      </c>
      <c r="W67" s="78">
        <f t="shared" si="111"/>
        <v>0</v>
      </c>
      <c r="X67" s="49" t="e">
        <f t="shared" si="60"/>
        <v>#DIV/0!</v>
      </c>
      <c r="Y67" s="78">
        <f t="shared" si="112"/>
        <v>0</v>
      </c>
      <c r="Z67" s="49" t="e">
        <f t="shared" si="33"/>
        <v>#DIV/0!</v>
      </c>
    </row>
    <row r="68" spans="1:26" ht="18.75" customHeight="1" x14ac:dyDescent="0.35">
      <c r="A68" s="15" t="s">
        <v>1</v>
      </c>
      <c r="B68" s="219" t="s">
        <v>2</v>
      </c>
      <c r="C68" s="220"/>
      <c r="D68" s="19"/>
      <c r="E68" s="16"/>
      <c r="F68" s="30" t="e">
        <f t="shared" si="40"/>
        <v>#DIV/0!</v>
      </c>
      <c r="G68" s="16"/>
      <c r="H68" s="30" t="e">
        <f t="shared" si="42"/>
        <v>#DIV/0!</v>
      </c>
      <c r="I68" s="16"/>
      <c r="J68" s="30" t="e">
        <f t="shared" si="44"/>
        <v>#DIV/0!</v>
      </c>
      <c r="K68" s="16"/>
      <c r="L68" s="30" t="e">
        <f t="shared" si="46"/>
        <v>#DIV/0!</v>
      </c>
      <c r="M68" s="16"/>
      <c r="N68" s="30" t="e">
        <f t="shared" si="48"/>
        <v>#DIV/0!</v>
      </c>
      <c r="O68" s="17"/>
      <c r="P68" s="68" t="e">
        <f t="shared" si="50"/>
        <v>#DIV/0!</v>
      </c>
      <c r="Q68" s="17"/>
      <c r="R68" s="114" t="e">
        <f t="shared" si="94"/>
        <v>#DIV/0!</v>
      </c>
      <c r="S68" s="16"/>
      <c r="T68" s="30" t="e">
        <f t="shared" si="53"/>
        <v>#DIV/0!</v>
      </c>
      <c r="U68" s="17"/>
      <c r="V68" s="51" t="e">
        <f t="shared" si="55"/>
        <v>#DIV/0!</v>
      </c>
      <c r="W68" s="78">
        <f t="shared" si="111"/>
        <v>0</v>
      </c>
      <c r="X68" s="49" t="e">
        <f t="shared" si="60"/>
        <v>#DIV/0!</v>
      </c>
      <c r="Y68" s="78">
        <f t="shared" si="112"/>
        <v>0</v>
      </c>
      <c r="Z68" s="49" t="e">
        <f t="shared" si="33"/>
        <v>#DIV/0!</v>
      </c>
    </row>
    <row r="69" spans="1:26" ht="18.75" customHeight="1" x14ac:dyDescent="0.35">
      <c r="A69" s="15" t="s">
        <v>71</v>
      </c>
      <c r="B69" s="219" t="s">
        <v>2</v>
      </c>
      <c r="C69" s="220"/>
      <c r="D69" s="19"/>
      <c r="E69" s="16"/>
      <c r="F69" s="30" t="e">
        <f t="shared" si="40"/>
        <v>#DIV/0!</v>
      </c>
      <c r="G69" s="16"/>
      <c r="H69" s="30" t="e">
        <f t="shared" si="42"/>
        <v>#DIV/0!</v>
      </c>
      <c r="I69" s="16"/>
      <c r="J69" s="30" t="e">
        <f t="shared" si="44"/>
        <v>#DIV/0!</v>
      </c>
      <c r="K69" s="16"/>
      <c r="L69" s="30" t="e">
        <f t="shared" si="46"/>
        <v>#DIV/0!</v>
      </c>
      <c r="M69" s="16"/>
      <c r="N69" s="30" t="e">
        <f t="shared" si="48"/>
        <v>#DIV/0!</v>
      </c>
      <c r="O69" s="17"/>
      <c r="P69" s="68" t="e">
        <f t="shared" si="50"/>
        <v>#DIV/0!</v>
      </c>
      <c r="Q69" s="17"/>
      <c r="R69" s="114" t="e">
        <f t="shared" si="94"/>
        <v>#DIV/0!</v>
      </c>
      <c r="S69" s="16"/>
      <c r="T69" s="30" t="e">
        <f t="shared" si="53"/>
        <v>#DIV/0!</v>
      </c>
      <c r="U69" s="17"/>
      <c r="V69" s="51" t="e">
        <f t="shared" si="55"/>
        <v>#DIV/0!</v>
      </c>
      <c r="W69" s="78">
        <f t="shared" si="111"/>
        <v>0</v>
      </c>
      <c r="X69" s="49" t="e">
        <f t="shared" si="60"/>
        <v>#DIV/0!</v>
      </c>
      <c r="Y69" s="78">
        <f t="shared" si="112"/>
        <v>0</v>
      </c>
      <c r="Z69" s="49" t="e">
        <f t="shared" si="33"/>
        <v>#DIV/0!</v>
      </c>
    </row>
    <row r="70" spans="1:26" s="14" customFormat="1" ht="18.75" customHeight="1" x14ac:dyDescent="0.35">
      <c r="A70" s="221" t="s">
        <v>33</v>
      </c>
      <c r="B70" s="222"/>
      <c r="C70" s="223"/>
      <c r="D70" s="20">
        <f t="shared" ref="D70:E70" si="113">SUM(D71:D77)</f>
        <v>0</v>
      </c>
      <c r="E70" s="12">
        <f t="shared" si="113"/>
        <v>0</v>
      </c>
      <c r="F70" s="13" t="e">
        <f t="shared" si="40"/>
        <v>#DIV/0!</v>
      </c>
      <c r="G70" s="12">
        <f t="shared" ref="G70" si="114">SUM(G71:G77)</f>
        <v>0</v>
      </c>
      <c r="H70" s="13" t="e">
        <f t="shared" si="42"/>
        <v>#DIV/0!</v>
      </c>
      <c r="I70" s="12">
        <f t="shared" ref="I70" si="115">SUM(I71:I77)</f>
        <v>0</v>
      </c>
      <c r="J70" s="13" t="e">
        <f t="shared" si="44"/>
        <v>#DIV/0!</v>
      </c>
      <c r="K70" s="12">
        <f t="shared" ref="K70" si="116">SUM(K71:K77)</f>
        <v>0</v>
      </c>
      <c r="L70" s="13" t="e">
        <f t="shared" si="46"/>
        <v>#DIV/0!</v>
      </c>
      <c r="M70" s="12">
        <f t="shared" ref="M70" si="117">SUM(M71:M77)</f>
        <v>0</v>
      </c>
      <c r="N70" s="13" t="e">
        <f t="shared" si="48"/>
        <v>#DIV/0!</v>
      </c>
      <c r="O70" s="25">
        <f t="shared" ref="O70" si="118">SUM(O71:O77)</f>
        <v>0</v>
      </c>
      <c r="P70" s="26" t="e">
        <f t="shared" si="50"/>
        <v>#DIV/0!</v>
      </c>
      <c r="Q70" s="115">
        <f>SUM(Q71:Q77)</f>
        <v>0</v>
      </c>
      <c r="R70" s="116" t="e">
        <f t="shared" si="94"/>
        <v>#DIV/0!</v>
      </c>
      <c r="S70" s="12">
        <f t="shared" ref="S70" si="119">SUM(S71:S77)</f>
        <v>0</v>
      </c>
      <c r="T70" s="13" t="e">
        <f t="shared" si="53"/>
        <v>#DIV/0!</v>
      </c>
      <c r="U70" s="27">
        <f t="shared" ref="U70" si="120">SUM(U71:U77)</f>
        <v>0</v>
      </c>
      <c r="V70" s="28" t="e">
        <f t="shared" si="55"/>
        <v>#DIV/0!</v>
      </c>
      <c r="W70" s="77">
        <f t="shared" ref="W70" si="121">SUM(W71:W77)</f>
        <v>0</v>
      </c>
      <c r="X70" s="48" t="e">
        <f t="shared" si="60"/>
        <v>#DIV/0!</v>
      </c>
      <c r="Y70" s="77">
        <f t="shared" ref="Y70" si="122">SUM(Y71:Y77)</f>
        <v>0</v>
      </c>
      <c r="Z70" s="79" t="e">
        <f t="shared" si="33"/>
        <v>#DIV/0!</v>
      </c>
    </row>
    <row r="71" spans="1:26" ht="18.75" customHeight="1" x14ac:dyDescent="0.35">
      <c r="A71" s="15" t="s">
        <v>52</v>
      </c>
      <c r="B71" s="219" t="s">
        <v>209</v>
      </c>
      <c r="C71" s="220"/>
      <c r="D71" s="19"/>
      <c r="E71" s="16"/>
      <c r="F71" s="30" t="e">
        <f t="shared" si="40"/>
        <v>#DIV/0!</v>
      </c>
      <c r="G71" s="16"/>
      <c r="H71" s="30" t="e">
        <f t="shared" si="42"/>
        <v>#DIV/0!</v>
      </c>
      <c r="I71" s="16"/>
      <c r="J71" s="30" t="e">
        <f t="shared" si="44"/>
        <v>#DIV/0!</v>
      </c>
      <c r="K71" s="16"/>
      <c r="L71" s="30" t="e">
        <f t="shared" si="46"/>
        <v>#DIV/0!</v>
      </c>
      <c r="M71" s="16"/>
      <c r="N71" s="30" t="e">
        <f t="shared" si="48"/>
        <v>#DIV/0!</v>
      </c>
      <c r="O71" s="17"/>
      <c r="P71" s="68" t="e">
        <f t="shared" si="50"/>
        <v>#DIV/0!</v>
      </c>
      <c r="Q71" s="17"/>
      <c r="R71" s="114" t="e">
        <f t="shared" si="94"/>
        <v>#DIV/0!</v>
      </c>
      <c r="S71" s="16"/>
      <c r="T71" s="30" t="e">
        <f t="shared" si="53"/>
        <v>#DIV/0!</v>
      </c>
      <c r="U71" s="17"/>
      <c r="V71" s="51" t="e">
        <f t="shared" si="55"/>
        <v>#DIV/0!</v>
      </c>
      <c r="W71" s="78">
        <f>E71+G71+I71+K71+M71+O71+Q71+S71+U71</f>
        <v>0</v>
      </c>
      <c r="X71" s="49" t="e">
        <f t="shared" si="60"/>
        <v>#DIV/0!</v>
      </c>
      <c r="Y71" s="78">
        <f>E71+G71+I71+K71+M71+O71+Q71</f>
        <v>0</v>
      </c>
      <c r="Z71" s="49" t="e">
        <f t="shared" si="33"/>
        <v>#DIV/0!</v>
      </c>
    </row>
    <row r="72" spans="1:26" ht="18.75" customHeight="1" x14ac:dyDescent="0.35">
      <c r="A72" s="15"/>
      <c r="B72" s="219" t="s">
        <v>80</v>
      </c>
      <c r="C72" s="220"/>
      <c r="D72" s="19"/>
      <c r="E72" s="16"/>
      <c r="F72" s="30" t="e">
        <f t="shared" si="40"/>
        <v>#DIV/0!</v>
      </c>
      <c r="G72" s="16"/>
      <c r="H72" s="30" t="e">
        <f t="shared" si="42"/>
        <v>#DIV/0!</v>
      </c>
      <c r="I72" s="16"/>
      <c r="J72" s="30" t="e">
        <f t="shared" si="44"/>
        <v>#DIV/0!</v>
      </c>
      <c r="K72" s="16"/>
      <c r="L72" s="30" t="e">
        <f t="shared" si="46"/>
        <v>#DIV/0!</v>
      </c>
      <c r="M72" s="16"/>
      <c r="N72" s="30" t="e">
        <f t="shared" si="48"/>
        <v>#DIV/0!</v>
      </c>
      <c r="O72" s="17"/>
      <c r="P72" s="68" t="e">
        <f t="shared" si="50"/>
        <v>#DIV/0!</v>
      </c>
      <c r="Q72" s="17"/>
      <c r="R72" s="114" t="e">
        <f t="shared" si="94"/>
        <v>#DIV/0!</v>
      </c>
      <c r="S72" s="16"/>
      <c r="T72" s="30" t="e">
        <f t="shared" si="53"/>
        <v>#DIV/0!</v>
      </c>
      <c r="U72" s="17"/>
      <c r="V72" s="51" t="e">
        <f t="shared" si="55"/>
        <v>#DIV/0!</v>
      </c>
      <c r="W72" s="78">
        <f t="shared" ref="W72:W77" si="123">E72+G72+I72+K72+M72+O72+Q72+S72+U72</f>
        <v>0</v>
      </c>
      <c r="X72" s="49" t="e">
        <f t="shared" si="60"/>
        <v>#DIV/0!</v>
      </c>
      <c r="Y72" s="78">
        <f t="shared" ref="Y72:Y77" si="124">E72+G72+I72+K72+M72+O72+Q72</f>
        <v>0</v>
      </c>
      <c r="Z72" s="49" t="e">
        <f t="shared" si="33"/>
        <v>#DIV/0!</v>
      </c>
    </row>
    <row r="73" spans="1:26" ht="18.75" customHeight="1" x14ac:dyDescent="0.35">
      <c r="A73" s="15" t="s">
        <v>68</v>
      </c>
      <c r="B73" s="219" t="s">
        <v>2</v>
      </c>
      <c r="C73" s="220"/>
      <c r="D73" s="19"/>
      <c r="E73" s="16"/>
      <c r="F73" s="30" t="e">
        <f t="shared" si="40"/>
        <v>#DIV/0!</v>
      </c>
      <c r="G73" s="16"/>
      <c r="H73" s="30" t="e">
        <f t="shared" si="42"/>
        <v>#DIV/0!</v>
      </c>
      <c r="I73" s="16"/>
      <c r="J73" s="30" t="e">
        <f t="shared" si="44"/>
        <v>#DIV/0!</v>
      </c>
      <c r="K73" s="16"/>
      <c r="L73" s="30" t="e">
        <f t="shared" si="46"/>
        <v>#DIV/0!</v>
      </c>
      <c r="M73" s="16"/>
      <c r="N73" s="30" t="e">
        <f t="shared" si="48"/>
        <v>#DIV/0!</v>
      </c>
      <c r="O73" s="17"/>
      <c r="P73" s="68" t="e">
        <f t="shared" si="50"/>
        <v>#DIV/0!</v>
      </c>
      <c r="Q73" s="17"/>
      <c r="R73" s="114" t="e">
        <f t="shared" si="94"/>
        <v>#DIV/0!</v>
      </c>
      <c r="S73" s="16"/>
      <c r="T73" s="30" t="e">
        <f t="shared" si="53"/>
        <v>#DIV/0!</v>
      </c>
      <c r="U73" s="17"/>
      <c r="V73" s="51" t="e">
        <f t="shared" si="55"/>
        <v>#DIV/0!</v>
      </c>
      <c r="W73" s="78">
        <f t="shared" si="123"/>
        <v>0</v>
      </c>
      <c r="X73" s="49" t="e">
        <f t="shared" si="60"/>
        <v>#DIV/0!</v>
      </c>
      <c r="Y73" s="78">
        <f t="shared" si="124"/>
        <v>0</v>
      </c>
      <c r="Z73" s="49" t="e">
        <f t="shared" si="33"/>
        <v>#DIV/0!</v>
      </c>
    </row>
    <row r="74" spans="1:26" ht="18.75" customHeight="1" x14ac:dyDescent="0.35">
      <c r="A74" s="15" t="s">
        <v>69</v>
      </c>
      <c r="B74" s="219" t="s">
        <v>2</v>
      </c>
      <c r="C74" s="220"/>
      <c r="D74" s="19"/>
      <c r="E74" s="16"/>
      <c r="F74" s="30" t="e">
        <f t="shared" si="40"/>
        <v>#DIV/0!</v>
      </c>
      <c r="G74" s="16"/>
      <c r="H74" s="30" t="e">
        <f t="shared" si="42"/>
        <v>#DIV/0!</v>
      </c>
      <c r="I74" s="16"/>
      <c r="J74" s="30" t="e">
        <f t="shared" si="44"/>
        <v>#DIV/0!</v>
      </c>
      <c r="K74" s="16"/>
      <c r="L74" s="30" t="e">
        <f t="shared" si="46"/>
        <v>#DIV/0!</v>
      </c>
      <c r="M74" s="16"/>
      <c r="N74" s="30" t="e">
        <f t="shared" si="48"/>
        <v>#DIV/0!</v>
      </c>
      <c r="O74" s="17"/>
      <c r="P74" s="68" t="e">
        <f t="shared" si="50"/>
        <v>#DIV/0!</v>
      </c>
      <c r="Q74" s="17"/>
      <c r="R74" s="114" t="e">
        <f t="shared" si="94"/>
        <v>#DIV/0!</v>
      </c>
      <c r="S74" s="16"/>
      <c r="T74" s="30" t="e">
        <f t="shared" si="53"/>
        <v>#DIV/0!</v>
      </c>
      <c r="U74" s="17"/>
      <c r="V74" s="51" t="e">
        <f t="shared" si="55"/>
        <v>#DIV/0!</v>
      </c>
      <c r="W74" s="78">
        <f t="shared" si="123"/>
        <v>0</v>
      </c>
      <c r="X74" s="49" t="e">
        <f t="shared" si="60"/>
        <v>#DIV/0!</v>
      </c>
      <c r="Y74" s="78">
        <f t="shared" si="124"/>
        <v>0</v>
      </c>
      <c r="Z74" s="49" t="e">
        <f t="shared" si="33"/>
        <v>#DIV/0!</v>
      </c>
    </row>
    <row r="75" spans="1:26" ht="18.75" customHeight="1" x14ac:dyDescent="0.35">
      <c r="A75" s="15" t="s">
        <v>70</v>
      </c>
      <c r="B75" s="219" t="s">
        <v>2</v>
      </c>
      <c r="C75" s="220"/>
      <c r="D75" s="19"/>
      <c r="E75" s="16"/>
      <c r="F75" s="30" t="e">
        <f t="shared" si="40"/>
        <v>#DIV/0!</v>
      </c>
      <c r="G75" s="16"/>
      <c r="H75" s="30" t="e">
        <f t="shared" si="42"/>
        <v>#DIV/0!</v>
      </c>
      <c r="I75" s="16"/>
      <c r="J75" s="30" t="e">
        <f t="shared" si="44"/>
        <v>#DIV/0!</v>
      </c>
      <c r="K75" s="16"/>
      <c r="L75" s="30" t="e">
        <f t="shared" si="46"/>
        <v>#DIV/0!</v>
      </c>
      <c r="M75" s="16"/>
      <c r="N75" s="30" t="e">
        <f t="shared" si="48"/>
        <v>#DIV/0!</v>
      </c>
      <c r="O75" s="17"/>
      <c r="P75" s="68" t="e">
        <f t="shared" si="50"/>
        <v>#DIV/0!</v>
      </c>
      <c r="Q75" s="17"/>
      <c r="R75" s="114" t="e">
        <f t="shared" si="94"/>
        <v>#DIV/0!</v>
      </c>
      <c r="S75" s="16"/>
      <c r="T75" s="30" t="e">
        <f t="shared" si="53"/>
        <v>#DIV/0!</v>
      </c>
      <c r="U75" s="17"/>
      <c r="V75" s="51" t="e">
        <f t="shared" si="55"/>
        <v>#DIV/0!</v>
      </c>
      <c r="W75" s="78">
        <f t="shared" si="123"/>
        <v>0</v>
      </c>
      <c r="X75" s="49" t="e">
        <f t="shared" si="60"/>
        <v>#DIV/0!</v>
      </c>
      <c r="Y75" s="78">
        <f t="shared" si="124"/>
        <v>0</v>
      </c>
      <c r="Z75" s="49" t="e">
        <f t="shared" si="33"/>
        <v>#DIV/0!</v>
      </c>
    </row>
    <row r="76" spans="1:26" ht="18.75" customHeight="1" x14ac:dyDescent="0.35">
      <c r="A76" s="15" t="s">
        <v>1</v>
      </c>
      <c r="B76" s="219" t="s">
        <v>2</v>
      </c>
      <c r="C76" s="220"/>
      <c r="D76" s="19"/>
      <c r="E76" s="16"/>
      <c r="F76" s="30" t="e">
        <f t="shared" si="40"/>
        <v>#DIV/0!</v>
      </c>
      <c r="G76" s="16"/>
      <c r="H76" s="30" t="e">
        <f t="shared" si="42"/>
        <v>#DIV/0!</v>
      </c>
      <c r="I76" s="16"/>
      <c r="J76" s="30" t="e">
        <f t="shared" si="44"/>
        <v>#DIV/0!</v>
      </c>
      <c r="K76" s="16"/>
      <c r="L76" s="30" t="e">
        <f t="shared" si="46"/>
        <v>#DIV/0!</v>
      </c>
      <c r="M76" s="16"/>
      <c r="N76" s="30" t="e">
        <f t="shared" si="48"/>
        <v>#DIV/0!</v>
      </c>
      <c r="O76" s="17"/>
      <c r="P76" s="68" t="e">
        <f t="shared" si="50"/>
        <v>#DIV/0!</v>
      </c>
      <c r="Q76" s="17"/>
      <c r="R76" s="114" t="e">
        <f t="shared" si="94"/>
        <v>#DIV/0!</v>
      </c>
      <c r="S76" s="16"/>
      <c r="T76" s="30" t="e">
        <f t="shared" si="53"/>
        <v>#DIV/0!</v>
      </c>
      <c r="U76" s="17"/>
      <c r="V76" s="51" t="e">
        <f t="shared" si="55"/>
        <v>#DIV/0!</v>
      </c>
      <c r="W76" s="78">
        <f t="shared" si="123"/>
        <v>0</v>
      </c>
      <c r="X76" s="49" t="e">
        <f t="shared" si="60"/>
        <v>#DIV/0!</v>
      </c>
      <c r="Y76" s="78">
        <f t="shared" si="124"/>
        <v>0</v>
      </c>
      <c r="Z76" s="49" t="e">
        <f t="shared" si="33"/>
        <v>#DIV/0!</v>
      </c>
    </row>
    <row r="77" spans="1:26" ht="18.75" customHeight="1" x14ac:dyDescent="0.35">
      <c r="A77" s="15" t="s">
        <v>71</v>
      </c>
      <c r="B77" s="219" t="s">
        <v>2</v>
      </c>
      <c r="C77" s="220"/>
      <c r="D77" s="19"/>
      <c r="E77" s="16"/>
      <c r="F77" s="30" t="e">
        <f t="shared" si="40"/>
        <v>#DIV/0!</v>
      </c>
      <c r="G77" s="16"/>
      <c r="H77" s="30" t="e">
        <f t="shared" si="42"/>
        <v>#DIV/0!</v>
      </c>
      <c r="I77" s="16"/>
      <c r="J77" s="30" t="e">
        <f t="shared" si="44"/>
        <v>#DIV/0!</v>
      </c>
      <c r="K77" s="16"/>
      <c r="L77" s="30" t="e">
        <f t="shared" si="46"/>
        <v>#DIV/0!</v>
      </c>
      <c r="M77" s="16"/>
      <c r="N77" s="30" t="e">
        <f t="shared" si="48"/>
        <v>#DIV/0!</v>
      </c>
      <c r="O77" s="17"/>
      <c r="P77" s="68" t="e">
        <f t="shared" si="50"/>
        <v>#DIV/0!</v>
      </c>
      <c r="Q77" s="17"/>
      <c r="R77" s="114" t="e">
        <f t="shared" si="94"/>
        <v>#DIV/0!</v>
      </c>
      <c r="S77" s="16"/>
      <c r="T77" s="30" t="e">
        <f t="shared" si="53"/>
        <v>#DIV/0!</v>
      </c>
      <c r="U77" s="17"/>
      <c r="V77" s="51" t="e">
        <f t="shared" si="55"/>
        <v>#DIV/0!</v>
      </c>
      <c r="W77" s="78">
        <f t="shared" si="123"/>
        <v>0</v>
      </c>
      <c r="X77" s="49" t="e">
        <f t="shared" si="60"/>
        <v>#DIV/0!</v>
      </c>
      <c r="Y77" s="78">
        <f t="shared" si="124"/>
        <v>0</v>
      </c>
      <c r="Z77" s="49" t="e">
        <f t="shared" si="33"/>
        <v>#DIV/0!</v>
      </c>
    </row>
    <row r="78" spans="1:26" s="14" customFormat="1" ht="18.75" customHeight="1" x14ac:dyDescent="0.35">
      <c r="A78" s="221" t="s">
        <v>34</v>
      </c>
      <c r="B78" s="222"/>
      <c r="C78" s="223"/>
      <c r="D78" s="20">
        <f t="shared" ref="D78:E78" si="125">SUM(D79:D85)</f>
        <v>0</v>
      </c>
      <c r="E78" s="12">
        <f t="shared" si="125"/>
        <v>0</v>
      </c>
      <c r="F78" s="13" t="e">
        <f t="shared" si="40"/>
        <v>#DIV/0!</v>
      </c>
      <c r="G78" s="12">
        <f t="shared" ref="G78" si="126">SUM(G79:G85)</f>
        <v>0</v>
      </c>
      <c r="H78" s="13" t="e">
        <f t="shared" si="42"/>
        <v>#DIV/0!</v>
      </c>
      <c r="I78" s="12">
        <f t="shared" ref="I78" si="127">SUM(I79:I85)</f>
        <v>0</v>
      </c>
      <c r="J78" s="13" t="e">
        <f t="shared" si="44"/>
        <v>#DIV/0!</v>
      </c>
      <c r="K78" s="12">
        <f t="shared" ref="K78" si="128">SUM(K79:K85)</f>
        <v>0</v>
      </c>
      <c r="L78" s="13" t="e">
        <f t="shared" si="46"/>
        <v>#DIV/0!</v>
      </c>
      <c r="M78" s="12">
        <f t="shared" ref="M78" si="129">SUM(M79:M85)</f>
        <v>0</v>
      </c>
      <c r="N78" s="13" t="e">
        <f t="shared" si="48"/>
        <v>#DIV/0!</v>
      </c>
      <c r="O78" s="25">
        <f t="shared" ref="O78" si="130">SUM(O79:O85)</f>
        <v>0</v>
      </c>
      <c r="P78" s="26" t="e">
        <f t="shared" si="50"/>
        <v>#DIV/0!</v>
      </c>
      <c r="Q78" s="115">
        <f>SUM(Q79:Q85)</f>
        <v>0</v>
      </c>
      <c r="R78" s="116" t="e">
        <f t="shared" si="94"/>
        <v>#DIV/0!</v>
      </c>
      <c r="S78" s="12">
        <f t="shared" ref="S78" si="131">SUM(S79:S85)</f>
        <v>0</v>
      </c>
      <c r="T78" s="13" t="e">
        <f t="shared" si="53"/>
        <v>#DIV/0!</v>
      </c>
      <c r="U78" s="27">
        <f t="shared" ref="U78" si="132">SUM(U79:U85)</f>
        <v>0</v>
      </c>
      <c r="V78" s="28" t="e">
        <f t="shared" si="55"/>
        <v>#DIV/0!</v>
      </c>
      <c r="W78" s="77">
        <f t="shared" ref="W78" si="133">SUM(W79:W85)</f>
        <v>0</v>
      </c>
      <c r="X78" s="48" t="e">
        <f t="shared" si="60"/>
        <v>#DIV/0!</v>
      </c>
      <c r="Y78" s="77">
        <f t="shared" ref="Y78" si="134">SUM(Y79:Y85)</f>
        <v>0</v>
      </c>
      <c r="Z78" s="79" t="e">
        <f t="shared" si="33"/>
        <v>#DIV/0!</v>
      </c>
    </row>
    <row r="79" spans="1:26" ht="18.75" customHeight="1" x14ac:dyDescent="0.35">
      <c r="A79" s="15" t="s">
        <v>52</v>
      </c>
      <c r="B79" s="219" t="s">
        <v>209</v>
      </c>
      <c r="C79" s="220"/>
      <c r="D79" s="19"/>
      <c r="E79" s="16"/>
      <c r="F79" s="30" t="e">
        <f t="shared" si="40"/>
        <v>#DIV/0!</v>
      </c>
      <c r="G79" s="16"/>
      <c r="H79" s="30" t="e">
        <f t="shared" si="42"/>
        <v>#DIV/0!</v>
      </c>
      <c r="I79" s="16"/>
      <c r="J79" s="30" t="e">
        <f t="shared" si="44"/>
        <v>#DIV/0!</v>
      </c>
      <c r="K79" s="16"/>
      <c r="L79" s="30" t="e">
        <f t="shared" si="46"/>
        <v>#DIV/0!</v>
      </c>
      <c r="M79" s="16"/>
      <c r="N79" s="30" t="e">
        <f t="shared" si="48"/>
        <v>#DIV/0!</v>
      </c>
      <c r="O79" s="17"/>
      <c r="P79" s="68" t="e">
        <f t="shared" si="50"/>
        <v>#DIV/0!</v>
      </c>
      <c r="Q79" s="17"/>
      <c r="R79" s="114" t="e">
        <f t="shared" si="94"/>
        <v>#DIV/0!</v>
      </c>
      <c r="S79" s="16"/>
      <c r="T79" s="30" t="e">
        <f t="shared" si="53"/>
        <v>#DIV/0!</v>
      </c>
      <c r="U79" s="17"/>
      <c r="V79" s="51" t="e">
        <f t="shared" si="55"/>
        <v>#DIV/0!</v>
      </c>
      <c r="W79" s="78">
        <f>E79+G79+I79+K79+M79+O79+Q79+S79+U79</f>
        <v>0</v>
      </c>
      <c r="X79" s="49" t="e">
        <f t="shared" si="60"/>
        <v>#DIV/0!</v>
      </c>
      <c r="Y79" s="78">
        <f>E79+G79+I79+K79+M79+O79+Q79</f>
        <v>0</v>
      </c>
      <c r="Z79" s="49" t="e">
        <f t="shared" si="33"/>
        <v>#DIV/0!</v>
      </c>
    </row>
    <row r="80" spans="1:26" ht="18.75" customHeight="1" x14ac:dyDescent="0.35">
      <c r="A80" s="15"/>
      <c r="B80" s="219" t="s">
        <v>80</v>
      </c>
      <c r="C80" s="220"/>
      <c r="D80" s="19"/>
      <c r="E80" s="16"/>
      <c r="F80" s="30" t="e">
        <f t="shared" si="40"/>
        <v>#DIV/0!</v>
      </c>
      <c r="G80" s="16"/>
      <c r="H80" s="30" t="e">
        <f t="shared" si="42"/>
        <v>#DIV/0!</v>
      </c>
      <c r="I80" s="16"/>
      <c r="J80" s="30" t="e">
        <f t="shared" si="44"/>
        <v>#DIV/0!</v>
      </c>
      <c r="K80" s="16"/>
      <c r="L80" s="30" t="e">
        <f t="shared" si="46"/>
        <v>#DIV/0!</v>
      </c>
      <c r="M80" s="16"/>
      <c r="N80" s="30" t="e">
        <f t="shared" si="48"/>
        <v>#DIV/0!</v>
      </c>
      <c r="O80" s="17"/>
      <c r="P80" s="68" t="e">
        <f t="shared" si="50"/>
        <v>#DIV/0!</v>
      </c>
      <c r="Q80" s="17"/>
      <c r="R80" s="114" t="e">
        <f t="shared" si="94"/>
        <v>#DIV/0!</v>
      </c>
      <c r="S80" s="16"/>
      <c r="T80" s="30" t="e">
        <f t="shared" si="53"/>
        <v>#DIV/0!</v>
      </c>
      <c r="U80" s="17"/>
      <c r="V80" s="51" t="e">
        <f t="shared" si="55"/>
        <v>#DIV/0!</v>
      </c>
      <c r="W80" s="78">
        <f t="shared" ref="W80:W85" si="135">E80+G80+I80+K80+M80+O80+Q80+S80+U80</f>
        <v>0</v>
      </c>
      <c r="X80" s="49" t="e">
        <f t="shared" si="60"/>
        <v>#DIV/0!</v>
      </c>
      <c r="Y80" s="78">
        <f t="shared" ref="Y80:Y85" si="136">E80+G80+I80+K80+M80+O80+Q80</f>
        <v>0</v>
      </c>
      <c r="Z80" s="49" t="e">
        <f t="shared" ref="Z80:Z143" si="137">Y80/$W80</f>
        <v>#DIV/0!</v>
      </c>
    </row>
    <row r="81" spans="1:26" ht="18.75" customHeight="1" x14ac:dyDescent="0.35">
      <c r="A81" s="15" t="s">
        <v>68</v>
      </c>
      <c r="B81" s="219" t="s">
        <v>2</v>
      </c>
      <c r="C81" s="220"/>
      <c r="D81" s="19"/>
      <c r="E81" s="16"/>
      <c r="F81" s="30" t="e">
        <f t="shared" si="40"/>
        <v>#DIV/0!</v>
      </c>
      <c r="G81" s="16"/>
      <c r="H81" s="30" t="e">
        <f t="shared" si="42"/>
        <v>#DIV/0!</v>
      </c>
      <c r="I81" s="16"/>
      <c r="J81" s="30" t="e">
        <f t="shared" si="44"/>
        <v>#DIV/0!</v>
      </c>
      <c r="K81" s="16"/>
      <c r="L81" s="30" t="e">
        <f t="shared" si="46"/>
        <v>#DIV/0!</v>
      </c>
      <c r="M81" s="16"/>
      <c r="N81" s="30" t="e">
        <f t="shared" si="48"/>
        <v>#DIV/0!</v>
      </c>
      <c r="O81" s="17"/>
      <c r="P81" s="68" t="e">
        <f t="shared" si="50"/>
        <v>#DIV/0!</v>
      </c>
      <c r="Q81" s="17"/>
      <c r="R81" s="114" t="e">
        <f t="shared" si="94"/>
        <v>#DIV/0!</v>
      </c>
      <c r="S81" s="16"/>
      <c r="T81" s="30" t="e">
        <f t="shared" si="53"/>
        <v>#DIV/0!</v>
      </c>
      <c r="U81" s="17"/>
      <c r="V81" s="51" t="e">
        <f t="shared" si="55"/>
        <v>#DIV/0!</v>
      </c>
      <c r="W81" s="78">
        <f t="shared" si="135"/>
        <v>0</v>
      </c>
      <c r="X81" s="49" t="e">
        <f t="shared" si="60"/>
        <v>#DIV/0!</v>
      </c>
      <c r="Y81" s="78">
        <f t="shared" si="136"/>
        <v>0</v>
      </c>
      <c r="Z81" s="49" t="e">
        <f t="shared" si="137"/>
        <v>#DIV/0!</v>
      </c>
    </row>
    <row r="82" spans="1:26" ht="18.75" customHeight="1" x14ac:dyDescent="0.35">
      <c r="A82" s="15" t="s">
        <v>69</v>
      </c>
      <c r="B82" s="219" t="s">
        <v>2</v>
      </c>
      <c r="C82" s="220"/>
      <c r="D82" s="19"/>
      <c r="E82" s="16"/>
      <c r="F82" s="30" t="e">
        <f t="shared" si="40"/>
        <v>#DIV/0!</v>
      </c>
      <c r="G82" s="16"/>
      <c r="H82" s="30" t="e">
        <f t="shared" si="42"/>
        <v>#DIV/0!</v>
      </c>
      <c r="I82" s="16"/>
      <c r="J82" s="30" t="e">
        <f t="shared" si="44"/>
        <v>#DIV/0!</v>
      </c>
      <c r="K82" s="16"/>
      <c r="L82" s="30" t="e">
        <f t="shared" si="46"/>
        <v>#DIV/0!</v>
      </c>
      <c r="M82" s="16"/>
      <c r="N82" s="30" t="e">
        <f t="shared" si="48"/>
        <v>#DIV/0!</v>
      </c>
      <c r="O82" s="17"/>
      <c r="P82" s="68" t="e">
        <f t="shared" si="50"/>
        <v>#DIV/0!</v>
      </c>
      <c r="Q82" s="17"/>
      <c r="R82" s="114" t="e">
        <f t="shared" si="94"/>
        <v>#DIV/0!</v>
      </c>
      <c r="S82" s="16"/>
      <c r="T82" s="30" t="e">
        <f t="shared" si="53"/>
        <v>#DIV/0!</v>
      </c>
      <c r="U82" s="17"/>
      <c r="V82" s="51" t="e">
        <f t="shared" si="55"/>
        <v>#DIV/0!</v>
      </c>
      <c r="W82" s="78">
        <f t="shared" si="135"/>
        <v>0</v>
      </c>
      <c r="X82" s="49" t="e">
        <f t="shared" si="60"/>
        <v>#DIV/0!</v>
      </c>
      <c r="Y82" s="78">
        <f t="shared" si="136"/>
        <v>0</v>
      </c>
      <c r="Z82" s="49" t="e">
        <f t="shared" si="137"/>
        <v>#DIV/0!</v>
      </c>
    </row>
    <row r="83" spans="1:26" ht="18.75" customHeight="1" x14ac:dyDescent="0.35">
      <c r="A83" s="15" t="s">
        <v>70</v>
      </c>
      <c r="B83" s="219" t="s">
        <v>2</v>
      </c>
      <c r="C83" s="220"/>
      <c r="D83" s="19"/>
      <c r="E83" s="16"/>
      <c r="F83" s="30" t="e">
        <f t="shared" si="40"/>
        <v>#DIV/0!</v>
      </c>
      <c r="G83" s="16"/>
      <c r="H83" s="30" t="e">
        <f t="shared" si="42"/>
        <v>#DIV/0!</v>
      </c>
      <c r="I83" s="16"/>
      <c r="J83" s="30" t="e">
        <f t="shared" si="44"/>
        <v>#DIV/0!</v>
      </c>
      <c r="K83" s="16"/>
      <c r="L83" s="30" t="e">
        <f t="shared" si="46"/>
        <v>#DIV/0!</v>
      </c>
      <c r="M83" s="16"/>
      <c r="N83" s="30" t="e">
        <f t="shared" si="48"/>
        <v>#DIV/0!</v>
      </c>
      <c r="O83" s="17"/>
      <c r="P83" s="68" t="e">
        <f t="shared" si="50"/>
        <v>#DIV/0!</v>
      </c>
      <c r="Q83" s="17"/>
      <c r="R83" s="114" t="e">
        <f t="shared" si="94"/>
        <v>#DIV/0!</v>
      </c>
      <c r="S83" s="16"/>
      <c r="T83" s="30" t="e">
        <f t="shared" si="53"/>
        <v>#DIV/0!</v>
      </c>
      <c r="U83" s="17"/>
      <c r="V83" s="51" t="e">
        <f t="shared" si="55"/>
        <v>#DIV/0!</v>
      </c>
      <c r="W83" s="78">
        <f t="shared" si="135"/>
        <v>0</v>
      </c>
      <c r="X83" s="49" t="e">
        <f t="shared" si="60"/>
        <v>#DIV/0!</v>
      </c>
      <c r="Y83" s="78">
        <f t="shared" si="136"/>
        <v>0</v>
      </c>
      <c r="Z83" s="49" t="e">
        <f t="shared" si="137"/>
        <v>#DIV/0!</v>
      </c>
    </row>
    <row r="84" spans="1:26" ht="18.75" customHeight="1" x14ac:dyDescent="0.35">
      <c r="A84" s="15" t="s">
        <v>1</v>
      </c>
      <c r="B84" s="219" t="s">
        <v>2</v>
      </c>
      <c r="C84" s="220"/>
      <c r="D84" s="19"/>
      <c r="E84" s="16"/>
      <c r="F84" s="30" t="e">
        <f t="shared" si="40"/>
        <v>#DIV/0!</v>
      </c>
      <c r="G84" s="16"/>
      <c r="H84" s="30" t="e">
        <f t="shared" si="42"/>
        <v>#DIV/0!</v>
      </c>
      <c r="I84" s="16"/>
      <c r="J84" s="30" t="e">
        <f t="shared" si="44"/>
        <v>#DIV/0!</v>
      </c>
      <c r="K84" s="16"/>
      <c r="L84" s="30" t="e">
        <f t="shared" si="46"/>
        <v>#DIV/0!</v>
      </c>
      <c r="M84" s="16"/>
      <c r="N84" s="30" t="e">
        <f t="shared" si="48"/>
        <v>#DIV/0!</v>
      </c>
      <c r="O84" s="17"/>
      <c r="P84" s="68" t="e">
        <f t="shared" si="50"/>
        <v>#DIV/0!</v>
      </c>
      <c r="Q84" s="17"/>
      <c r="R84" s="114" t="e">
        <f t="shared" si="94"/>
        <v>#DIV/0!</v>
      </c>
      <c r="S84" s="16"/>
      <c r="T84" s="30" t="e">
        <f t="shared" si="53"/>
        <v>#DIV/0!</v>
      </c>
      <c r="U84" s="17"/>
      <c r="V84" s="51" t="e">
        <f t="shared" si="55"/>
        <v>#DIV/0!</v>
      </c>
      <c r="W84" s="78">
        <f t="shared" si="135"/>
        <v>0</v>
      </c>
      <c r="X84" s="49" t="e">
        <f t="shared" si="60"/>
        <v>#DIV/0!</v>
      </c>
      <c r="Y84" s="78">
        <f t="shared" si="136"/>
        <v>0</v>
      </c>
      <c r="Z84" s="49" t="e">
        <f t="shared" si="137"/>
        <v>#DIV/0!</v>
      </c>
    </row>
    <row r="85" spans="1:26" ht="18.75" customHeight="1" x14ac:dyDescent="0.35">
      <c r="A85" s="15" t="s">
        <v>71</v>
      </c>
      <c r="B85" s="219" t="s">
        <v>2</v>
      </c>
      <c r="C85" s="220"/>
      <c r="D85" s="19"/>
      <c r="E85" s="16"/>
      <c r="F85" s="30" t="e">
        <f t="shared" si="40"/>
        <v>#DIV/0!</v>
      </c>
      <c r="G85" s="16"/>
      <c r="H85" s="30" t="e">
        <f t="shared" si="42"/>
        <v>#DIV/0!</v>
      </c>
      <c r="I85" s="16"/>
      <c r="J85" s="30" t="e">
        <f t="shared" si="44"/>
        <v>#DIV/0!</v>
      </c>
      <c r="K85" s="16"/>
      <c r="L85" s="30" t="e">
        <f t="shared" si="46"/>
        <v>#DIV/0!</v>
      </c>
      <c r="M85" s="16"/>
      <c r="N85" s="30" t="e">
        <f t="shared" si="48"/>
        <v>#DIV/0!</v>
      </c>
      <c r="O85" s="17"/>
      <c r="P85" s="68" t="e">
        <f t="shared" si="50"/>
        <v>#DIV/0!</v>
      </c>
      <c r="Q85" s="17"/>
      <c r="R85" s="114" t="e">
        <f t="shared" si="94"/>
        <v>#DIV/0!</v>
      </c>
      <c r="S85" s="16"/>
      <c r="T85" s="30" t="e">
        <f t="shared" si="53"/>
        <v>#DIV/0!</v>
      </c>
      <c r="U85" s="17"/>
      <c r="V85" s="51" t="e">
        <f t="shared" si="55"/>
        <v>#DIV/0!</v>
      </c>
      <c r="W85" s="78">
        <f t="shared" si="135"/>
        <v>0</v>
      </c>
      <c r="X85" s="49" t="e">
        <f t="shared" si="60"/>
        <v>#DIV/0!</v>
      </c>
      <c r="Y85" s="78">
        <f t="shared" si="136"/>
        <v>0</v>
      </c>
      <c r="Z85" s="49" t="e">
        <f t="shared" si="137"/>
        <v>#DIV/0!</v>
      </c>
    </row>
    <row r="86" spans="1:26" s="14" customFormat="1" ht="18.75" customHeight="1" x14ac:dyDescent="0.35">
      <c r="A86" s="221" t="s">
        <v>35</v>
      </c>
      <c r="B86" s="222"/>
      <c r="C86" s="223"/>
      <c r="D86" s="20">
        <f t="shared" ref="D86:E86" si="138">SUM(D87:D93)</f>
        <v>0</v>
      </c>
      <c r="E86" s="12">
        <f t="shared" si="138"/>
        <v>0</v>
      </c>
      <c r="F86" s="13" t="e">
        <f t="shared" ref="F86:F149" si="139">E86/$W86</f>
        <v>#DIV/0!</v>
      </c>
      <c r="G86" s="12">
        <f t="shared" ref="G86" si="140">SUM(G87:G93)</f>
        <v>0</v>
      </c>
      <c r="H86" s="13" t="e">
        <f t="shared" ref="H86:H149" si="141">G86/$W86</f>
        <v>#DIV/0!</v>
      </c>
      <c r="I86" s="12">
        <f t="shared" ref="I86" si="142">SUM(I87:I93)</f>
        <v>0</v>
      </c>
      <c r="J86" s="13" t="e">
        <f t="shared" ref="J86:J149" si="143">I86/$W86</f>
        <v>#DIV/0!</v>
      </c>
      <c r="K86" s="12">
        <f t="shared" ref="K86" si="144">SUM(K87:K93)</f>
        <v>0</v>
      </c>
      <c r="L86" s="13" t="e">
        <f t="shared" ref="L86:L149" si="145">K86/$W86</f>
        <v>#DIV/0!</v>
      </c>
      <c r="M86" s="12">
        <f t="shared" ref="M86" si="146">SUM(M87:M93)</f>
        <v>0</v>
      </c>
      <c r="N86" s="13" t="e">
        <f t="shared" ref="N86:N149" si="147">M86/$W86</f>
        <v>#DIV/0!</v>
      </c>
      <c r="O86" s="25">
        <f t="shared" ref="O86" si="148">SUM(O87:O93)</f>
        <v>0</v>
      </c>
      <c r="P86" s="26" t="e">
        <f t="shared" ref="P86:P149" si="149">O86/$W86</f>
        <v>#DIV/0!</v>
      </c>
      <c r="Q86" s="115">
        <f>SUM(Q87:Q93)</f>
        <v>0</v>
      </c>
      <c r="R86" s="116" t="e">
        <f t="shared" si="94"/>
        <v>#DIV/0!</v>
      </c>
      <c r="S86" s="12">
        <f t="shared" ref="S86" si="150">SUM(S87:S93)</f>
        <v>0</v>
      </c>
      <c r="T86" s="13" t="e">
        <f t="shared" ref="T86:T149" si="151">S86/$W86</f>
        <v>#DIV/0!</v>
      </c>
      <c r="U86" s="27">
        <f t="shared" ref="U86" si="152">SUM(U87:U93)</f>
        <v>0</v>
      </c>
      <c r="V86" s="28" t="e">
        <f t="shared" ref="V86:V149" si="153">U86/$W86</f>
        <v>#DIV/0!</v>
      </c>
      <c r="W86" s="77">
        <f t="shared" ref="W86" si="154">SUM(W87:W93)</f>
        <v>0</v>
      </c>
      <c r="X86" s="48" t="e">
        <f t="shared" si="60"/>
        <v>#DIV/0!</v>
      </c>
      <c r="Y86" s="77">
        <f t="shared" ref="Y86" si="155">SUM(Y87:Y93)</f>
        <v>0</v>
      </c>
      <c r="Z86" s="79" t="e">
        <f t="shared" si="137"/>
        <v>#DIV/0!</v>
      </c>
    </row>
    <row r="87" spans="1:26" ht="18.75" customHeight="1" x14ac:dyDescent="0.35">
      <c r="A87" s="15" t="s">
        <v>52</v>
      </c>
      <c r="B87" s="219" t="s">
        <v>209</v>
      </c>
      <c r="C87" s="220"/>
      <c r="D87" s="19"/>
      <c r="E87" s="16"/>
      <c r="F87" s="30" t="e">
        <f t="shared" si="139"/>
        <v>#DIV/0!</v>
      </c>
      <c r="G87" s="16"/>
      <c r="H87" s="30" t="e">
        <f t="shared" si="141"/>
        <v>#DIV/0!</v>
      </c>
      <c r="I87" s="16"/>
      <c r="J87" s="30" t="e">
        <f t="shared" si="143"/>
        <v>#DIV/0!</v>
      </c>
      <c r="K87" s="16"/>
      <c r="L87" s="30" t="e">
        <f t="shared" si="145"/>
        <v>#DIV/0!</v>
      </c>
      <c r="M87" s="16"/>
      <c r="N87" s="30" t="e">
        <f t="shared" si="147"/>
        <v>#DIV/0!</v>
      </c>
      <c r="O87" s="17"/>
      <c r="P87" s="68" t="e">
        <f t="shared" si="149"/>
        <v>#DIV/0!</v>
      </c>
      <c r="Q87" s="17"/>
      <c r="R87" s="114" t="e">
        <f t="shared" si="94"/>
        <v>#DIV/0!</v>
      </c>
      <c r="S87" s="16"/>
      <c r="T87" s="30" t="e">
        <f t="shared" si="151"/>
        <v>#DIV/0!</v>
      </c>
      <c r="U87" s="17"/>
      <c r="V87" s="51" t="e">
        <f t="shared" si="153"/>
        <v>#DIV/0!</v>
      </c>
      <c r="W87" s="78">
        <f>E87+G87+I87+K87+M87+O87+Q87+S87+U87</f>
        <v>0</v>
      </c>
      <c r="X87" s="49" t="e">
        <f t="shared" si="60"/>
        <v>#DIV/0!</v>
      </c>
      <c r="Y87" s="78">
        <f>E87+G87+I87+K87+M87+O87+Q87</f>
        <v>0</v>
      </c>
      <c r="Z87" s="49" t="e">
        <f t="shared" si="137"/>
        <v>#DIV/0!</v>
      </c>
    </row>
    <row r="88" spans="1:26" ht="18.75" customHeight="1" x14ac:dyDescent="0.35">
      <c r="A88" s="15"/>
      <c r="B88" s="219" t="s">
        <v>80</v>
      </c>
      <c r="C88" s="220"/>
      <c r="D88" s="19"/>
      <c r="E88" s="16"/>
      <c r="F88" s="30" t="e">
        <f t="shared" si="139"/>
        <v>#DIV/0!</v>
      </c>
      <c r="G88" s="16"/>
      <c r="H88" s="30" t="e">
        <f t="shared" si="141"/>
        <v>#DIV/0!</v>
      </c>
      <c r="I88" s="16"/>
      <c r="J88" s="30" t="e">
        <f t="shared" si="143"/>
        <v>#DIV/0!</v>
      </c>
      <c r="K88" s="16"/>
      <c r="L88" s="30" t="e">
        <f t="shared" si="145"/>
        <v>#DIV/0!</v>
      </c>
      <c r="M88" s="16"/>
      <c r="N88" s="30" t="e">
        <f t="shared" si="147"/>
        <v>#DIV/0!</v>
      </c>
      <c r="O88" s="17"/>
      <c r="P88" s="68" t="e">
        <f t="shared" si="149"/>
        <v>#DIV/0!</v>
      </c>
      <c r="Q88" s="17"/>
      <c r="R88" s="114" t="e">
        <f t="shared" si="94"/>
        <v>#DIV/0!</v>
      </c>
      <c r="S88" s="16"/>
      <c r="T88" s="30" t="e">
        <f t="shared" si="151"/>
        <v>#DIV/0!</v>
      </c>
      <c r="U88" s="17"/>
      <c r="V88" s="51" t="e">
        <f t="shared" si="153"/>
        <v>#DIV/0!</v>
      </c>
      <c r="W88" s="78">
        <f t="shared" ref="W88:W93" si="156">E88+G88+I88+K88+M88+O88+Q88+S88+U88</f>
        <v>0</v>
      </c>
      <c r="X88" s="49" t="e">
        <f t="shared" si="60"/>
        <v>#DIV/0!</v>
      </c>
      <c r="Y88" s="78">
        <f t="shared" ref="Y88:Y93" si="157">E88+G88+I88+K88+M88+O88+Q88</f>
        <v>0</v>
      </c>
      <c r="Z88" s="49" t="e">
        <f t="shared" si="137"/>
        <v>#DIV/0!</v>
      </c>
    </row>
    <row r="89" spans="1:26" ht="18.75" customHeight="1" x14ac:dyDescent="0.35">
      <c r="A89" s="15" t="s">
        <v>68</v>
      </c>
      <c r="B89" s="219" t="s">
        <v>2</v>
      </c>
      <c r="C89" s="220"/>
      <c r="D89" s="19"/>
      <c r="E89" s="16"/>
      <c r="F89" s="30" t="e">
        <f t="shared" si="139"/>
        <v>#DIV/0!</v>
      </c>
      <c r="G89" s="16"/>
      <c r="H89" s="30" t="e">
        <f t="shared" si="141"/>
        <v>#DIV/0!</v>
      </c>
      <c r="I89" s="16"/>
      <c r="J89" s="30" t="e">
        <f t="shared" si="143"/>
        <v>#DIV/0!</v>
      </c>
      <c r="K89" s="16"/>
      <c r="L89" s="30" t="e">
        <f t="shared" si="145"/>
        <v>#DIV/0!</v>
      </c>
      <c r="M89" s="16"/>
      <c r="N89" s="30" t="e">
        <f t="shared" si="147"/>
        <v>#DIV/0!</v>
      </c>
      <c r="O89" s="17"/>
      <c r="P89" s="68" t="e">
        <f t="shared" si="149"/>
        <v>#DIV/0!</v>
      </c>
      <c r="Q89" s="17"/>
      <c r="R89" s="114" t="e">
        <f t="shared" si="94"/>
        <v>#DIV/0!</v>
      </c>
      <c r="S89" s="16"/>
      <c r="T89" s="30" t="e">
        <f t="shared" si="151"/>
        <v>#DIV/0!</v>
      </c>
      <c r="U89" s="17"/>
      <c r="V89" s="51" t="e">
        <f t="shared" si="153"/>
        <v>#DIV/0!</v>
      </c>
      <c r="W89" s="78">
        <f t="shared" si="156"/>
        <v>0</v>
      </c>
      <c r="X89" s="49" t="e">
        <f t="shared" si="60"/>
        <v>#DIV/0!</v>
      </c>
      <c r="Y89" s="78">
        <f t="shared" si="157"/>
        <v>0</v>
      </c>
      <c r="Z89" s="49" t="e">
        <f t="shared" si="137"/>
        <v>#DIV/0!</v>
      </c>
    </row>
    <row r="90" spans="1:26" ht="18.75" customHeight="1" x14ac:dyDescent="0.35">
      <c r="A90" s="15" t="s">
        <v>69</v>
      </c>
      <c r="B90" s="219" t="s">
        <v>2</v>
      </c>
      <c r="C90" s="220"/>
      <c r="D90" s="19"/>
      <c r="E90" s="16"/>
      <c r="F90" s="30" t="e">
        <f t="shared" si="139"/>
        <v>#DIV/0!</v>
      </c>
      <c r="G90" s="16"/>
      <c r="H90" s="30" t="e">
        <f t="shared" si="141"/>
        <v>#DIV/0!</v>
      </c>
      <c r="I90" s="16"/>
      <c r="J90" s="30" t="e">
        <f t="shared" si="143"/>
        <v>#DIV/0!</v>
      </c>
      <c r="K90" s="16"/>
      <c r="L90" s="30" t="e">
        <f t="shared" si="145"/>
        <v>#DIV/0!</v>
      </c>
      <c r="M90" s="16"/>
      <c r="N90" s="30" t="e">
        <f t="shared" si="147"/>
        <v>#DIV/0!</v>
      </c>
      <c r="O90" s="17"/>
      <c r="P90" s="68" t="e">
        <f t="shared" si="149"/>
        <v>#DIV/0!</v>
      </c>
      <c r="Q90" s="17"/>
      <c r="R90" s="114" t="e">
        <f t="shared" si="94"/>
        <v>#DIV/0!</v>
      </c>
      <c r="S90" s="16"/>
      <c r="T90" s="30" t="e">
        <f t="shared" si="151"/>
        <v>#DIV/0!</v>
      </c>
      <c r="U90" s="17"/>
      <c r="V90" s="51" t="e">
        <f t="shared" si="153"/>
        <v>#DIV/0!</v>
      </c>
      <c r="W90" s="78">
        <f t="shared" si="156"/>
        <v>0</v>
      </c>
      <c r="X90" s="49" t="e">
        <f t="shared" si="60"/>
        <v>#DIV/0!</v>
      </c>
      <c r="Y90" s="78">
        <f t="shared" si="157"/>
        <v>0</v>
      </c>
      <c r="Z90" s="49" t="e">
        <f t="shared" si="137"/>
        <v>#DIV/0!</v>
      </c>
    </row>
    <row r="91" spans="1:26" ht="18.75" customHeight="1" x14ac:dyDescent="0.35">
      <c r="A91" s="15" t="s">
        <v>70</v>
      </c>
      <c r="B91" s="219" t="s">
        <v>2</v>
      </c>
      <c r="C91" s="220"/>
      <c r="D91" s="19"/>
      <c r="E91" s="16"/>
      <c r="F91" s="30" t="e">
        <f t="shared" si="139"/>
        <v>#DIV/0!</v>
      </c>
      <c r="G91" s="16"/>
      <c r="H91" s="30" t="e">
        <f t="shared" si="141"/>
        <v>#DIV/0!</v>
      </c>
      <c r="I91" s="16"/>
      <c r="J91" s="30" t="e">
        <f t="shared" si="143"/>
        <v>#DIV/0!</v>
      </c>
      <c r="K91" s="16"/>
      <c r="L91" s="30" t="e">
        <f t="shared" si="145"/>
        <v>#DIV/0!</v>
      </c>
      <c r="M91" s="16"/>
      <c r="N91" s="30" t="e">
        <f t="shared" si="147"/>
        <v>#DIV/0!</v>
      </c>
      <c r="O91" s="17"/>
      <c r="P91" s="68" t="e">
        <f t="shared" si="149"/>
        <v>#DIV/0!</v>
      </c>
      <c r="Q91" s="17"/>
      <c r="R91" s="114" t="e">
        <f t="shared" si="94"/>
        <v>#DIV/0!</v>
      </c>
      <c r="S91" s="16"/>
      <c r="T91" s="30" t="e">
        <f t="shared" si="151"/>
        <v>#DIV/0!</v>
      </c>
      <c r="U91" s="17"/>
      <c r="V91" s="51" t="e">
        <f t="shared" si="153"/>
        <v>#DIV/0!</v>
      </c>
      <c r="W91" s="78">
        <f t="shared" si="156"/>
        <v>0</v>
      </c>
      <c r="X91" s="49" t="e">
        <f t="shared" si="60"/>
        <v>#DIV/0!</v>
      </c>
      <c r="Y91" s="78">
        <f t="shared" si="157"/>
        <v>0</v>
      </c>
      <c r="Z91" s="49" t="e">
        <f t="shared" si="137"/>
        <v>#DIV/0!</v>
      </c>
    </row>
    <row r="92" spans="1:26" ht="18.75" customHeight="1" x14ac:dyDescent="0.35">
      <c r="A92" s="15" t="s">
        <v>1</v>
      </c>
      <c r="B92" s="219" t="s">
        <v>2</v>
      </c>
      <c r="C92" s="220"/>
      <c r="D92" s="19"/>
      <c r="E92" s="16"/>
      <c r="F92" s="30" t="e">
        <f t="shared" si="139"/>
        <v>#DIV/0!</v>
      </c>
      <c r="G92" s="16"/>
      <c r="H92" s="30" t="e">
        <f t="shared" si="141"/>
        <v>#DIV/0!</v>
      </c>
      <c r="I92" s="16"/>
      <c r="J92" s="30" t="e">
        <f t="shared" si="143"/>
        <v>#DIV/0!</v>
      </c>
      <c r="K92" s="16"/>
      <c r="L92" s="30" t="e">
        <f t="shared" si="145"/>
        <v>#DIV/0!</v>
      </c>
      <c r="M92" s="16"/>
      <c r="N92" s="30" t="e">
        <f t="shared" si="147"/>
        <v>#DIV/0!</v>
      </c>
      <c r="O92" s="17"/>
      <c r="P92" s="68" t="e">
        <f t="shared" si="149"/>
        <v>#DIV/0!</v>
      </c>
      <c r="Q92" s="17"/>
      <c r="R92" s="114" t="e">
        <f t="shared" si="94"/>
        <v>#DIV/0!</v>
      </c>
      <c r="S92" s="16"/>
      <c r="T92" s="30" t="e">
        <f t="shared" si="151"/>
        <v>#DIV/0!</v>
      </c>
      <c r="U92" s="17"/>
      <c r="V92" s="51" t="e">
        <f t="shared" si="153"/>
        <v>#DIV/0!</v>
      </c>
      <c r="W92" s="78">
        <f t="shared" si="156"/>
        <v>0</v>
      </c>
      <c r="X92" s="49" t="e">
        <f t="shared" si="60"/>
        <v>#DIV/0!</v>
      </c>
      <c r="Y92" s="78">
        <f t="shared" si="157"/>
        <v>0</v>
      </c>
      <c r="Z92" s="49" t="e">
        <f t="shared" si="137"/>
        <v>#DIV/0!</v>
      </c>
    </row>
    <row r="93" spans="1:26" ht="18.75" customHeight="1" x14ac:dyDescent="0.35">
      <c r="A93" s="15" t="s">
        <v>71</v>
      </c>
      <c r="B93" s="219" t="s">
        <v>2</v>
      </c>
      <c r="C93" s="220"/>
      <c r="D93" s="19"/>
      <c r="E93" s="16"/>
      <c r="F93" s="30" t="e">
        <f t="shared" si="139"/>
        <v>#DIV/0!</v>
      </c>
      <c r="G93" s="16"/>
      <c r="H93" s="30" t="e">
        <f t="shared" si="141"/>
        <v>#DIV/0!</v>
      </c>
      <c r="I93" s="16"/>
      <c r="J93" s="30" t="e">
        <f t="shared" si="143"/>
        <v>#DIV/0!</v>
      </c>
      <c r="K93" s="16"/>
      <c r="L93" s="30" t="e">
        <f t="shared" si="145"/>
        <v>#DIV/0!</v>
      </c>
      <c r="M93" s="16"/>
      <c r="N93" s="30" t="e">
        <f t="shared" si="147"/>
        <v>#DIV/0!</v>
      </c>
      <c r="O93" s="17"/>
      <c r="P93" s="68" t="e">
        <f t="shared" si="149"/>
        <v>#DIV/0!</v>
      </c>
      <c r="Q93" s="17"/>
      <c r="R93" s="114" t="e">
        <f t="shared" si="94"/>
        <v>#DIV/0!</v>
      </c>
      <c r="S93" s="16"/>
      <c r="T93" s="30" t="e">
        <f t="shared" si="151"/>
        <v>#DIV/0!</v>
      </c>
      <c r="U93" s="17"/>
      <c r="V93" s="51" t="e">
        <f t="shared" si="153"/>
        <v>#DIV/0!</v>
      </c>
      <c r="W93" s="78">
        <f t="shared" si="156"/>
        <v>0</v>
      </c>
      <c r="X93" s="49" t="e">
        <f t="shared" ref="X93:X156" si="158">W93/$D93</f>
        <v>#DIV/0!</v>
      </c>
      <c r="Y93" s="78">
        <f t="shared" si="157"/>
        <v>0</v>
      </c>
      <c r="Z93" s="49" t="e">
        <f t="shared" si="137"/>
        <v>#DIV/0!</v>
      </c>
    </row>
    <row r="94" spans="1:26" s="14" customFormat="1" ht="18.75" customHeight="1" x14ac:dyDescent="0.35">
      <c r="A94" s="221" t="s">
        <v>36</v>
      </c>
      <c r="B94" s="222"/>
      <c r="C94" s="223"/>
      <c r="D94" s="20">
        <f t="shared" ref="D94:E94" si="159">SUM(D95:D101)</f>
        <v>0</v>
      </c>
      <c r="E94" s="12">
        <f t="shared" si="159"/>
        <v>0</v>
      </c>
      <c r="F94" s="13" t="e">
        <f t="shared" si="139"/>
        <v>#DIV/0!</v>
      </c>
      <c r="G94" s="12">
        <f t="shared" ref="G94" si="160">SUM(G95:G101)</f>
        <v>0</v>
      </c>
      <c r="H94" s="13" t="e">
        <f t="shared" si="141"/>
        <v>#DIV/0!</v>
      </c>
      <c r="I94" s="12">
        <f t="shared" ref="I94" si="161">SUM(I95:I101)</f>
        <v>0</v>
      </c>
      <c r="J94" s="13" t="e">
        <f t="shared" si="143"/>
        <v>#DIV/0!</v>
      </c>
      <c r="K94" s="12">
        <f t="shared" ref="K94" si="162">SUM(K95:K101)</f>
        <v>0</v>
      </c>
      <c r="L94" s="13" t="e">
        <f t="shared" si="145"/>
        <v>#DIV/0!</v>
      </c>
      <c r="M94" s="12">
        <f t="shared" ref="M94" si="163">SUM(M95:M101)</f>
        <v>0</v>
      </c>
      <c r="N94" s="13" t="e">
        <f t="shared" si="147"/>
        <v>#DIV/0!</v>
      </c>
      <c r="O94" s="25">
        <f t="shared" ref="O94" si="164">SUM(O95:O101)</f>
        <v>0</v>
      </c>
      <c r="P94" s="26" t="e">
        <f t="shared" si="149"/>
        <v>#DIV/0!</v>
      </c>
      <c r="Q94" s="115">
        <f>SUM(Q95:Q101)</f>
        <v>0</v>
      </c>
      <c r="R94" s="116" t="e">
        <f t="shared" si="94"/>
        <v>#DIV/0!</v>
      </c>
      <c r="S94" s="12">
        <f t="shared" ref="S94" si="165">SUM(S95:S101)</f>
        <v>0</v>
      </c>
      <c r="T94" s="13" t="e">
        <f t="shared" si="151"/>
        <v>#DIV/0!</v>
      </c>
      <c r="U94" s="27">
        <f t="shared" ref="U94" si="166">SUM(U95:U101)</f>
        <v>0</v>
      </c>
      <c r="V94" s="28" t="e">
        <f t="shared" si="153"/>
        <v>#DIV/0!</v>
      </c>
      <c r="W94" s="77">
        <f t="shared" ref="W94" si="167">SUM(W95:W101)</f>
        <v>0</v>
      </c>
      <c r="X94" s="48" t="e">
        <f t="shared" si="158"/>
        <v>#DIV/0!</v>
      </c>
      <c r="Y94" s="77">
        <f t="shared" ref="Y94" si="168">SUM(Y95:Y101)</f>
        <v>0</v>
      </c>
      <c r="Z94" s="79" t="e">
        <f t="shared" si="137"/>
        <v>#DIV/0!</v>
      </c>
    </row>
    <row r="95" spans="1:26" ht="18.75" customHeight="1" x14ac:dyDescent="0.35">
      <c r="A95" s="15" t="s">
        <v>52</v>
      </c>
      <c r="B95" s="219" t="s">
        <v>209</v>
      </c>
      <c r="C95" s="220"/>
      <c r="D95" s="19"/>
      <c r="E95" s="16"/>
      <c r="F95" s="30" t="e">
        <f t="shared" si="139"/>
        <v>#DIV/0!</v>
      </c>
      <c r="G95" s="16"/>
      <c r="H95" s="30" t="e">
        <f t="shared" si="141"/>
        <v>#DIV/0!</v>
      </c>
      <c r="I95" s="16"/>
      <c r="J95" s="30" t="e">
        <f t="shared" si="143"/>
        <v>#DIV/0!</v>
      </c>
      <c r="K95" s="16"/>
      <c r="L95" s="30" t="e">
        <f t="shared" si="145"/>
        <v>#DIV/0!</v>
      </c>
      <c r="M95" s="16"/>
      <c r="N95" s="30" t="e">
        <f t="shared" si="147"/>
        <v>#DIV/0!</v>
      </c>
      <c r="O95" s="17"/>
      <c r="P95" s="68" t="e">
        <f t="shared" si="149"/>
        <v>#DIV/0!</v>
      </c>
      <c r="Q95" s="17"/>
      <c r="R95" s="114" t="e">
        <f t="shared" si="94"/>
        <v>#DIV/0!</v>
      </c>
      <c r="S95" s="16"/>
      <c r="T95" s="30" t="e">
        <f t="shared" si="151"/>
        <v>#DIV/0!</v>
      </c>
      <c r="U95" s="17"/>
      <c r="V95" s="51" t="e">
        <f t="shared" si="153"/>
        <v>#DIV/0!</v>
      </c>
      <c r="W95" s="78">
        <f>E95+G95+I95+K95+M95+O95+Q95+S95+U95</f>
        <v>0</v>
      </c>
      <c r="X95" s="49" t="e">
        <f t="shared" si="158"/>
        <v>#DIV/0!</v>
      </c>
      <c r="Y95" s="78">
        <f>E95+G95+I95+K95+M95+O95+Q95</f>
        <v>0</v>
      </c>
      <c r="Z95" s="49" t="e">
        <f t="shared" si="137"/>
        <v>#DIV/0!</v>
      </c>
    </row>
    <row r="96" spans="1:26" ht="18.75" customHeight="1" x14ac:dyDescent="0.35">
      <c r="A96" s="15"/>
      <c r="B96" s="219" t="s">
        <v>80</v>
      </c>
      <c r="C96" s="220"/>
      <c r="D96" s="19"/>
      <c r="E96" s="16"/>
      <c r="F96" s="30" t="e">
        <f t="shared" si="139"/>
        <v>#DIV/0!</v>
      </c>
      <c r="G96" s="16"/>
      <c r="H96" s="30" t="e">
        <f t="shared" si="141"/>
        <v>#DIV/0!</v>
      </c>
      <c r="I96" s="16"/>
      <c r="J96" s="30" t="e">
        <f t="shared" si="143"/>
        <v>#DIV/0!</v>
      </c>
      <c r="K96" s="16"/>
      <c r="L96" s="30" t="e">
        <f t="shared" si="145"/>
        <v>#DIV/0!</v>
      </c>
      <c r="M96" s="16"/>
      <c r="N96" s="30" t="e">
        <f t="shared" si="147"/>
        <v>#DIV/0!</v>
      </c>
      <c r="O96" s="17"/>
      <c r="P96" s="68" t="e">
        <f t="shared" si="149"/>
        <v>#DIV/0!</v>
      </c>
      <c r="Q96" s="17"/>
      <c r="R96" s="114" t="e">
        <f t="shared" si="94"/>
        <v>#DIV/0!</v>
      </c>
      <c r="S96" s="16"/>
      <c r="T96" s="30" t="e">
        <f t="shared" si="151"/>
        <v>#DIV/0!</v>
      </c>
      <c r="U96" s="17"/>
      <c r="V96" s="51" t="e">
        <f t="shared" si="153"/>
        <v>#DIV/0!</v>
      </c>
      <c r="W96" s="78">
        <f t="shared" ref="W96:W101" si="169">E96+G96+I96+K96+M96+O96+Q96+S96+U96</f>
        <v>0</v>
      </c>
      <c r="X96" s="49" t="e">
        <f t="shared" si="158"/>
        <v>#DIV/0!</v>
      </c>
      <c r="Y96" s="78">
        <f t="shared" ref="Y96:Y101" si="170">E96+G96+I96+K96+M96+O96+Q96</f>
        <v>0</v>
      </c>
      <c r="Z96" s="49" t="e">
        <f t="shared" si="137"/>
        <v>#DIV/0!</v>
      </c>
    </row>
    <row r="97" spans="1:26" ht="18.75" customHeight="1" x14ac:dyDescent="0.35">
      <c r="A97" s="15" t="s">
        <v>68</v>
      </c>
      <c r="B97" s="219" t="s">
        <v>2</v>
      </c>
      <c r="C97" s="220"/>
      <c r="D97" s="19"/>
      <c r="E97" s="16"/>
      <c r="F97" s="30" t="e">
        <f t="shared" si="139"/>
        <v>#DIV/0!</v>
      </c>
      <c r="G97" s="16"/>
      <c r="H97" s="30" t="e">
        <f t="shared" si="141"/>
        <v>#DIV/0!</v>
      </c>
      <c r="I97" s="16"/>
      <c r="J97" s="30" t="e">
        <f t="shared" si="143"/>
        <v>#DIV/0!</v>
      </c>
      <c r="K97" s="16"/>
      <c r="L97" s="30" t="e">
        <f t="shared" si="145"/>
        <v>#DIV/0!</v>
      </c>
      <c r="M97" s="16"/>
      <c r="N97" s="30" t="e">
        <f t="shared" si="147"/>
        <v>#DIV/0!</v>
      </c>
      <c r="O97" s="17"/>
      <c r="P97" s="68" t="e">
        <f t="shared" si="149"/>
        <v>#DIV/0!</v>
      </c>
      <c r="Q97" s="17"/>
      <c r="R97" s="114" t="e">
        <f t="shared" si="94"/>
        <v>#DIV/0!</v>
      </c>
      <c r="S97" s="16"/>
      <c r="T97" s="30" t="e">
        <f t="shared" si="151"/>
        <v>#DIV/0!</v>
      </c>
      <c r="U97" s="17"/>
      <c r="V97" s="51" t="e">
        <f t="shared" si="153"/>
        <v>#DIV/0!</v>
      </c>
      <c r="W97" s="78">
        <f t="shared" si="169"/>
        <v>0</v>
      </c>
      <c r="X97" s="49" t="e">
        <f t="shared" si="158"/>
        <v>#DIV/0!</v>
      </c>
      <c r="Y97" s="78">
        <f t="shared" si="170"/>
        <v>0</v>
      </c>
      <c r="Z97" s="49" t="e">
        <f t="shared" si="137"/>
        <v>#DIV/0!</v>
      </c>
    </row>
    <row r="98" spans="1:26" ht="18.75" customHeight="1" x14ac:dyDescent="0.35">
      <c r="A98" s="15" t="s">
        <v>69</v>
      </c>
      <c r="B98" s="219" t="s">
        <v>2</v>
      </c>
      <c r="C98" s="220"/>
      <c r="D98" s="19"/>
      <c r="E98" s="16"/>
      <c r="F98" s="30" t="e">
        <f t="shared" si="139"/>
        <v>#DIV/0!</v>
      </c>
      <c r="G98" s="16"/>
      <c r="H98" s="30" t="e">
        <f t="shared" si="141"/>
        <v>#DIV/0!</v>
      </c>
      <c r="I98" s="16"/>
      <c r="J98" s="30" t="e">
        <f t="shared" si="143"/>
        <v>#DIV/0!</v>
      </c>
      <c r="K98" s="16"/>
      <c r="L98" s="30" t="e">
        <f t="shared" si="145"/>
        <v>#DIV/0!</v>
      </c>
      <c r="M98" s="16"/>
      <c r="N98" s="30" t="e">
        <f t="shared" si="147"/>
        <v>#DIV/0!</v>
      </c>
      <c r="O98" s="17"/>
      <c r="P98" s="68" t="e">
        <f t="shared" si="149"/>
        <v>#DIV/0!</v>
      </c>
      <c r="Q98" s="17"/>
      <c r="R98" s="114" t="e">
        <f t="shared" si="94"/>
        <v>#DIV/0!</v>
      </c>
      <c r="S98" s="16"/>
      <c r="T98" s="30" t="e">
        <f t="shared" si="151"/>
        <v>#DIV/0!</v>
      </c>
      <c r="U98" s="17"/>
      <c r="V98" s="51" t="e">
        <f t="shared" si="153"/>
        <v>#DIV/0!</v>
      </c>
      <c r="W98" s="78">
        <f t="shared" si="169"/>
        <v>0</v>
      </c>
      <c r="X98" s="49" t="e">
        <f t="shared" si="158"/>
        <v>#DIV/0!</v>
      </c>
      <c r="Y98" s="78">
        <f t="shared" si="170"/>
        <v>0</v>
      </c>
      <c r="Z98" s="49" t="e">
        <f t="shared" si="137"/>
        <v>#DIV/0!</v>
      </c>
    </row>
    <row r="99" spans="1:26" ht="18.75" customHeight="1" x14ac:dyDescent="0.35">
      <c r="A99" s="15" t="s">
        <v>70</v>
      </c>
      <c r="B99" s="219" t="s">
        <v>2</v>
      </c>
      <c r="C99" s="220"/>
      <c r="D99" s="19"/>
      <c r="E99" s="16"/>
      <c r="F99" s="30" t="e">
        <f t="shared" si="139"/>
        <v>#DIV/0!</v>
      </c>
      <c r="G99" s="16"/>
      <c r="H99" s="30" t="e">
        <f t="shared" si="141"/>
        <v>#DIV/0!</v>
      </c>
      <c r="I99" s="16"/>
      <c r="J99" s="30" t="e">
        <f t="shared" si="143"/>
        <v>#DIV/0!</v>
      </c>
      <c r="K99" s="16"/>
      <c r="L99" s="30" t="e">
        <f t="shared" si="145"/>
        <v>#DIV/0!</v>
      </c>
      <c r="M99" s="16"/>
      <c r="N99" s="30" t="e">
        <f t="shared" si="147"/>
        <v>#DIV/0!</v>
      </c>
      <c r="O99" s="17"/>
      <c r="P99" s="68" t="e">
        <f t="shared" si="149"/>
        <v>#DIV/0!</v>
      </c>
      <c r="Q99" s="17"/>
      <c r="R99" s="114" t="e">
        <f t="shared" si="94"/>
        <v>#DIV/0!</v>
      </c>
      <c r="S99" s="16"/>
      <c r="T99" s="30" t="e">
        <f t="shared" si="151"/>
        <v>#DIV/0!</v>
      </c>
      <c r="U99" s="17"/>
      <c r="V99" s="51" t="e">
        <f t="shared" si="153"/>
        <v>#DIV/0!</v>
      </c>
      <c r="W99" s="78">
        <f t="shared" si="169"/>
        <v>0</v>
      </c>
      <c r="X99" s="49" t="e">
        <f t="shared" si="158"/>
        <v>#DIV/0!</v>
      </c>
      <c r="Y99" s="78">
        <f t="shared" si="170"/>
        <v>0</v>
      </c>
      <c r="Z99" s="49" t="e">
        <f t="shared" si="137"/>
        <v>#DIV/0!</v>
      </c>
    </row>
    <row r="100" spans="1:26" ht="18.75" customHeight="1" x14ac:dyDescent="0.35">
      <c r="A100" s="15" t="s">
        <v>1</v>
      </c>
      <c r="B100" s="219" t="s">
        <v>2</v>
      </c>
      <c r="C100" s="220"/>
      <c r="D100" s="19"/>
      <c r="E100" s="16"/>
      <c r="F100" s="30" t="e">
        <f t="shared" si="139"/>
        <v>#DIV/0!</v>
      </c>
      <c r="G100" s="16"/>
      <c r="H100" s="30" t="e">
        <f t="shared" si="141"/>
        <v>#DIV/0!</v>
      </c>
      <c r="I100" s="16"/>
      <c r="J100" s="30" t="e">
        <f t="shared" si="143"/>
        <v>#DIV/0!</v>
      </c>
      <c r="K100" s="16"/>
      <c r="L100" s="30" t="e">
        <f t="shared" si="145"/>
        <v>#DIV/0!</v>
      </c>
      <c r="M100" s="16"/>
      <c r="N100" s="30" t="e">
        <f t="shared" si="147"/>
        <v>#DIV/0!</v>
      </c>
      <c r="O100" s="17"/>
      <c r="P100" s="68" t="e">
        <f t="shared" si="149"/>
        <v>#DIV/0!</v>
      </c>
      <c r="Q100" s="17"/>
      <c r="R100" s="114" t="e">
        <f t="shared" si="94"/>
        <v>#DIV/0!</v>
      </c>
      <c r="S100" s="16"/>
      <c r="T100" s="30" t="e">
        <f t="shared" si="151"/>
        <v>#DIV/0!</v>
      </c>
      <c r="U100" s="17"/>
      <c r="V100" s="51" t="e">
        <f t="shared" si="153"/>
        <v>#DIV/0!</v>
      </c>
      <c r="W100" s="78">
        <f t="shared" si="169"/>
        <v>0</v>
      </c>
      <c r="X100" s="49" t="e">
        <f t="shared" si="158"/>
        <v>#DIV/0!</v>
      </c>
      <c r="Y100" s="78">
        <f t="shared" si="170"/>
        <v>0</v>
      </c>
      <c r="Z100" s="49" t="e">
        <f t="shared" si="137"/>
        <v>#DIV/0!</v>
      </c>
    </row>
    <row r="101" spans="1:26" ht="18.75" customHeight="1" x14ac:dyDescent="0.35">
      <c r="A101" s="15" t="s">
        <v>71</v>
      </c>
      <c r="B101" s="219" t="s">
        <v>2</v>
      </c>
      <c r="C101" s="220"/>
      <c r="D101" s="19"/>
      <c r="E101" s="16"/>
      <c r="F101" s="30" t="e">
        <f t="shared" si="139"/>
        <v>#DIV/0!</v>
      </c>
      <c r="G101" s="16"/>
      <c r="H101" s="30" t="e">
        <f t="shared" si="141"/>
        <v>#DIV/0!</v>
      </c>
      <c r="I101" s="16"/>
      <c r="J101" s="30" t="e">
        <f t="shared" si="143"/>
        <v>#DIV/0!</v>
      </c>
      <c r="K101" s="16"/>
      <c r="L101" s="30" t="e">
        <f t="shared" si="145"/>
        <v>#DIV/0!</v>
      </c>
      <c r="M101" s="16"/>
      <c r="N101" s="30" t="e">
        <f t="shared" si="147"/>
        <v>#DIV/0!</v>
      </c>
      <c r="O101" s="17"/>
      <c r="P101" s="68" t="e">
        <f t="shared" si="149"/>
        <v>#DIV/0!</v>
      </c>
      <c r="Q101" s="17"/>
      <c r="R101" s="114" t="e">
        <f t="shared" si="94"/>
        <v>#DIV/0!</v>
      </c>
      <c r="S101" s="16"/>
      <c r="T101" s="30" t="e">
        <f t="shared" si="151"/>
        <v>#DIV/0!</v>
      </c>
      <c r="U101" s="17"/>
      <c r="V101" s="51" t="e">
        <f t="shared" si="153"/>
        <v>#DIV/0!</v>
      </c>
      <c r="W101" s="78">
        <f t="shared" si="169"/>
        <v>0</v>
      </c>
      <c r="X101" s="49" t="e">
        <f t="shared" si="158"/>
        <v>#DIV/0!</v>
      </c>
      <c r="Y101" s="78">
        <f t="shared" si="170"/>
        <v>0</v>
      </c>
      <c r="Z101" s="49" t="e">
        <f t="shared" si="137"/>
        <v>#DIV/0!</v>
      </c>
    </row>
    <row r="102" spans="1:26" s="14" customFormat="1" ht="18.75" customHeight="1" x14ac:dyDescent="0.35">
      <c r="A102" s="221" t="s">
        <v>37</v>
      </c>
      <c r="B102" s="222"/>
      <c r="C102" s="223"/>
      <c r="D102" s="20">
        <f t="shared" ref="D102:E102" si="171">SUM(D103:D109)</f>
        <v>0</v>
      </c>
      <c r="E102" s="12">
        <f t="shared" si="171"/>
        <v>0</v>
      </c>
      <c r="F102" s="13" t="e">
        <f t="shared" si="139"/>
        <v>#DIV/0!</v>
      </c>
      <c r="G102" s="12">
        <f t="shared" ref="G102" si="172">SUM(G103:G109)</f>
        <v>0</v>
      </c>
      <c r="H102" s="13" t="e">
        <f t="shared" si="141"/>
        <v>#DIV/0!</v>
      </c>
      <c r="I102" s="12">
        <f t="shared" ref="I102" si="173">SUM(I103:I109)</f>
        <v>0</v>
      </c>
      <c r="J102" s="13" t="e">
        <f t="shared" si="143"/>
        <v>#DIV/0!</v>
      </c>
      <c r="K102" s="12">
        <f t="shared" ref="K102" si="174">SUM(K103:K109)</f>
        <v>0</v>
      </c>
      <c r="L102" s="13" t="e">
        <f t="shared" si="145"/>
        <v>#DIV/0!</v>
      </c>
      <c r="M102" s="12">
        <f t="shared" ref="M102" si="175">SUM(M103:M109)</f>
        <v>0</v>
      </c>
      <c r="N102" s="13" t="e">
        <f t="shared" si="147"/>
        <v>#DIV/0!</v>
      </c>
      <c r="O102" s="25">
        <f t="shared" ref="O102" si="176">SUM(O103:O109)</f>
        <v>0</v>
      </c>
      <c r="P102" s="26" t="e">
        <f t="shared" si="149"/>
        <v>#DIV/0!</v>
      </c>
      <c r="Q102" s="115">
        <f>SUM(Q103:Q109)</f>
        <v>0</v>
      </c>
      <c r="R102" s="116" t="e">
        <f t="shared" si="94"/>
        <v>#DIV/0!</v>
      </c>
      <c r="S102" s="12">
        <f t="shared" ref="S102" si="177">SUM(S103:S109)</f>
        <v>0</v>
      </c>
      <c r="T102" s="13" t="e">
        <f t="shared" si="151"/>
        <v>#DIV/0!</v>
      </c>
      <c r="U102" s="27">
        <f t="shared" ref="U102" si="178">SUM(U103:U109)</f>
        <v>0</v>
      </c>
      <c r="V102" s="28" t="e">
        <f t="shared" si="153"/>
        <v>#DIV/0!</v>
      </c>
      <c r="W102" s="77">
        <f t="shared" ref="W102" si="179">SUM(W103:W109)</f>
        <v>0</v>
      </c>
      <c r="X102" s="48" t="e">
        <f t="shared" si="158"/>
        <v>#DIV/0!</v>
      </c>
      <c r="Y102" s="77">
        <f t="shared" ref="Y102" si="180">SUM(Y103:Y109)</f>
        <v>0</v>
      </c>
      <c r="Z102" s="79" t="e">
        <f t="shared" si="137"/>
        <v>#DIV/0!</v>
      </c>
    </row>
    <row r="103" spans="1:26" ht="18.75" customHeight="1" x14ac:dyDescent="0.35">
      <c r="A103" s="15" t="s">
        <v>52</v>
      </c>
      <c r="B103" s="219" t="s">
        <v>209</v>
      </c>
      <c r="C103" s="220"/>
      <c r="D103" s="19"/>
      <c r="E103" s="16"/>
      <c r="F103" s="30" t="e">
        <f t="shared" si="139"/>
        <v>#DIV/0!</v>
      </c>
      <c r="G103" s="16"/>
      <c r="H103" s="30" t="e">
        <f t="shared" si="141"/>
        <v>#DIV/0!</v>
      </c>
      <c r="I103" s="16"/>
      <c r="J103" s="30" t="e">
        <f t="shared" si="143"/>
        <v>#DIV/0!</v>
      </c>
      <c r="K103" s="16"/>
      <c r="L103" s="30" t="e">
        <f t="shared" si="145"/>
        <v>#DIV/0!</v>
      </c>
      <c r="M103" s="16"/>
      <c r="N103" s="30" t="e">
        <f t="shared" si="147"/>
        <v>#DIV/0!</v>
      </c>
      <c r="O103" s="17"/>
      <c r="P103" s="68" t="e">
        <f t="shared" si="149"/>
        <v>#DIV/0!</v>
      </c>
      <c r="Q103" s="17"/>
      <c r="R103" s="114" t="e">
        <f t="shared" si="94"/>
        <v>#DIV/0!</v>
      </c>
      <c r="S103" s="16"/>
      <c r="T103" s="30" t="e">
        <f t="shared" si="151"/>
        <v>#DIV/0!</v>
      </c>
      <c r="U103" s="17"/>
      <c r="V103" s="51" t="e">
        <f t="shared" si="153"/>
        <v>#DIV/0!</v>
      </c>
      <c r="W103" s="78">
        <f>E103+G103+I103+K103+M103+O103+Q103+S103+U103</f>
        <v>0</v>
      </c>
      <c r="X103" s="49" t="e">
        <f t="shared" si="158"/>
        <v>#DIV/0!</v>
      </c>
      <c r="Y103" s="78">
        <f>E103+G103+I103+K103+M103+O103+Q103</f>
        <v>0</v>
      </c>
      <c r="Z103" s="49" t="e">
        <f t="shared" si="137"/>
        <v>#DIV/0!</v>
      </c>
    </row>
    <row r="104" spans="1:26" ht="18.75" customHeight="1" x14ac:dyDescent="0.35">
      <c r="A104" s="15"/>
      <c r="B104" s="219" t="s">
        <v>80</v>
      </c>
      <c r="C104" s="220"/>
      <c r="D104" s="19"/>
      <c r="E104" s="16"/>
      <c r="F104" s="30" t="e">
        <f t="shared" si="139"/>
        <v>#DIV/0!</v>
      </c>
      <c r="G104" s="16"/>
      <c r="H104" s="30" t="e">
        <f t="shared" si="141"/>
        <v>#DIV/0!</v>
      </c>
      <c r="I104" s="16"/>
      <c r="J104" s="30" t="e">
        <f t="shared" si="143"/>
        <v>#DIV/0!</v>
      </c>
      <c r="K104" s="16"/>
      <c r="L104" s="30" t="e">
        <f t="shared" si="145"/>
        <v>#DIV/0!</v>
      </c>
      <c r="M104" s="16"/>
      <c r="N104" s="30" t="e">
        <f t="shared" si="147"/>
        <v>#DIV/0!</v>
      </c>
      <c r="O104" s="17"/>
      <c r="P104" s="68" t="e">
        <f t="shared" si="149"/>
        <v>#DIV/0!</v>
      </c>
      <c r="Q104" s="17"/>
      <c r="R104" s="114" t="e">
        <f t="shared" si="94"/>
        <v>#DIV/0!</v>
      </c>
      <c r="S104" s="16"/>
      <c r="T104" s="30" t="e">
        <f t="shared" si="151"/>
        <v>#DIV/0!</v>
      </c>
      <c r="U104" s="17"/>
      <c r="V104" s="51" t="e">
        <f t="shared" si="153"/>
        <v>#DIV/0!</v>
      </c>
      <c r="W104" s="78">
        <f t="shared" ref="W104:W109" si="181">E104+G104+I104+K104+M104+O104+Q104+S104+U104</f>
        <v>0</v>
      </c>
      <c r="X104" s="49" t="e">
        <f t="shared" si="158"/>
        <v>#DIV/0!</v>
      </c>
      <c r="Y104" s="78">
        <f t="shared" ref="Y104:Y109" si="182">E104+G104+I104+K104+M104+O104+Q104</f>
        <v>0</v>
      </c>
      <c r="Z104" s="49" t="e">
        <f t="shared" si="137"/>
        <v>#DIV/0!</v>
      </c>
    </row>
    <row r="105" spans="1:26" ht="18.75" customHeight="1" x14ac:dyDescent="0.35">
      <c r="A105" s="15" t="s">
        <v>68</v>
      </c>
      <c r="B105" s="219" t="s">
        <v>2</v>
      </c>
      <c r="C105" s="220"/>
      <c r="D105" s="19"/>
      <c r="E105" s="16"/>
      <c r="F105" s="30" t="e">
        <f t="shared" si="139"/>
        <v>#DIV/0!</v>
      </c>
      <c r="G105" s="16"/>
      <c r="H105" s="30" t="e">
        <f t="shared" si="141"/>
        <v>#DIV/0!</v>
      </c>
      <c r="I105" s="16"/>
      <c r="J105" s="30" t="e">
        <f t="shared" si="143"/>
        <v>#DIV/0!</v>
      </c>
      <c r="K105" s="16"/>
      <c r="L105" s="30" t="e">
        <f t="shared" si="145"/>
        <v>#DIV/0!</v>
      </c>
      <c r="M105" s="16"/>
      <c r="N105" s="30" t="e">
        <f t="shared" si="147"/>
        <v>#DIV/0!</v>
      </c>
      <c r="O105" s="17"/>
      <c r="P105" s="68" t="e">
        <f t="shared" si="149"/>
        <v>#DIV/0!</v>
      </c>
      <c r="Q105" s="17"/>
      <c r="R105" s="114" t="e">
        <f t="shared" si="94"/>
        <v>#DIV/0!</v>
      </c>
      <c r="S105" s="16"/>
      <c r="T105" s="30" t="e">
        <f t="shared" si="151"/>
        <v>#DIV/0!</v>
      </c>
      <c r="U105" s="17"/>
      <c r="V105" s="51" t="e">
        <f t="shared" si="153"/>
        <v>#DIV/0!</v>
      </c>
      <c r="W105" s="78">
        <f t="shared" si="181"/>
        <v>0</v>
      </c>
      <c r="X105" s="49" t="e">
        <f t="shared" si="158"/>
        <v>#DIV/0!</v>
      </c>
      <c r="Y105" s="78">
        <f t="shared" si="182"/>
        <v>0</v>
      </c>
      <c r="Z105" s="49" t="e">
        <f t="shared" si="137"/>
        <v>#DIV/0!</v>
      </c>
    </row>
    <row r="106" spans="1:26" ht="18.75" customHeight="1" x14ac:dyDescent="0.35">
      <c r="A106" s="15" t="s">
        <v>69</v>
      </c>
      <c r="B106" s="219" t="s">
        <v>2</v>
      </c>
      <c r="C106" s="220"/>
      <c r="D106" s="19"/>
      <c r="E106" s="16"/>
      <c r="F106" s="30" t="e">
        <f t="shared" si="139"/>
        <v>#DIV/0!</v>
      </c>
      <c r="G106" s="16"/>
      <c r="H106" s="30" t="e">
        <f t="shared" si="141"/>
        <v>#DIV/0!</v>
      </c>
      <c r="I106" s="16"/>
      <c r="J106" s="30" t="e">
        <f t="shared" si="143"/>
        <v>#DIV/0!</v>
      </c>
      <c r="K106" s="16"/>
      <c r="L106" s="30" t="e">
        <f t="shared" si="145"/>
        <v>#DIV/0!</v>
      </c>
      <c r="M106" s="16"/>
      <c r="N106" s="30" t="e">
        <f t="shared" si="147"/>
        <v>#DIV/0!</v>
      </c>
      <c r="O106" s="17"/>
      <c r="P106" s="68" t="e">
        <f t="shared" si="149"/>
        <v>#DIV/0!</v>
      </c>
      <c r="Q106" s="17"/>
      <c r="R106" s="114" t="e">
        <f t="shared" si="94"/>
        <v>#DIV/0!</v>
      </c>
      <c r="S106" s="16"/>
      <c r="T106" s="30" t="e">
        <f t="shared" si="151"/>
        <v>#DIV/0!</v>
      </c>
      <c r="U106" s="17"/>
      <c r="V106" s="51" t="e">
        <f t="shared" si="153"/>
        <v>#DIV/0!</v>
      </c>
      <c r="W106" s="78">
        <f t="shared" si="181"/>
        <v>0</v>
      </c>
      <c r="X106" s="49" t="e">
        <f t="shared" si="158"/>
        <v>#DIV/0!</v>
      </c>
      <c r="Y106" s="78">
        <f t="shared" si="182"/>
        <v>0</v>
      </c>
      <c r="Z106" s="49" t="e">
        <f t="shared" si="137"/>
        <v>#DIV/0!</v>
      </c>
    </row>
    <row r="107" spans="1:26" ht="18.75" customHeight="1" x14ac:dyDescent="0.35">
      <c r="A107" s="15" t="s">
        <v>70</v>
      </c>
      <c r="B107" s="219" t="s">
        <v>2</v>
      </c>
      <c r="C107" s="220"/>
      <c r="D107" s="19"/>
      <c r="E107" s="16"/>
      <c r="F107" s="30" t="e">
        <f t="shared" si="139"/>
        <v>#DIV/0!</v>
      </c>
      <c r="G107" s="16"/>
      <c r="H107" s="30" t="e">
        <f t="shared" si="141"/>
        <v>#DIV/0!</v>
      </c>
      <c r="I107" s="16"/>
      <c r="J107" s="30" t="e">
        <f t="shared" si="143"/>
        <v>#DIV/0!</v>
      </c>
      <c r="K107" s="16"/>
      <c r="L107" s="30" t="e">
        <f t="shared" si="145"/>
        <v>#DIV/0!</v>
      </c>
      <c r="M107" s="16"/>
      <c r="N107" s="30" t="e">
        <f t="shared" si="147"/>
        <v>#DIV/0!</v>
      </c>
      <c r="O107" s="17"/>
      <c r="P107" s="68" t="e">
        <f t="shared" si="149"/>
        <v>#DIV/0!</v>
      </c>
      <c r="Q107" s="17"/>
      <c r="R107" s="114" t="e">
        <f t="shared" si="94"/>
        <v>#DIV/0!</v>
      </c>
      <c r="S107" s="16"/>
      <c r="T107" s="30" t="e">
        <f t="shared" si="151"/>
        <v>#DIV/0!</v>
      </c>
      <c r="U107" s="17"/>
      <c r="V107" s="51" t="e">
        <f t="shared" si="153"/>
        <v>#DIV/0!</v>
      </c>
      <c r="W107" s="78">
        <f t="shared" si="181"/>
        <v>0</v>
      </c>
      <c r="X107" s="49" t="e">
        <f t="shared" si="158"/>
        <v>#DIV/0!</v>
      </c>
      <c r="Y107" s="78">
        <f t="shared" si="182"/>
        <v>0</v>
      </c>
      <c r="Z107" s="49" t="e">
        <f t="shared" si="137"/>
        <v>#DIV/0!</v>
      </c>
    </row>
    <row r="108" spans="1:26" ht="18.75" customHeight="1" x14ac:dyDescent="0.35">
      <c r="A108" s="15" t="s">
        <v>1</v>
      </c>
      <c r="B108" s="219" t="s">
        <v>2</v>
      </c>
      <c r="C108" s="220"/>
      <c r="D108" s="19"/>
      <c r="E108" s="16"/>
      <c r="F108" s="30" t="e">
        <f t="shared" si="139"/>
        <v>#DIV/0!</v>
      </c>
      <c r="G108" s="16"/>
      <c r="H108" s="30" t="e">
        <f t="shared" si="141"/>
        <v>#DIV/0!</v>
      </c>
      <c r="I108" s="16"/>
      <c r="J108" s="30" t="e">
        <f t="shared" si="143"/>
        <v>#DIV/0!</v>
      </c>
      <c r="K108" s="16"/>
      <c r="L108" s="30" t="e">
        <f t="shared" si="145"/>
        <v>#DIV/0!</v>
      </c>
      <c r="M108" s="16"/>
      <c r="N108" s="30" t="e">
        <f t="shared" si="147"/>
        <v>#DIV/0!</v>
      </c>
      <c r="O108" s="17"/>
      <c r="P108" s="68" t="e">
        <f t="shared" si="149"/>
        <v>#DIV/0!</v>
      </c>
      <c r="Q108" s="17"/>
      <c r="R108" s="114" t="e">
        <f t="shared" si="94"/>
        <v>#DIV/0!</v>
      </c>
      <c r="S108" s="16"/>
      <c r="T108" s="30" t="e">
        <f t="shared" si="151"/>
        <v>#DIV/0!</v>
      </c>
      <c r="U108" s="17"/>
      <c r="V108" s="51" t="e">
        <f t="shared" si="153"/>
        <v>#DIV/0!</v>
      </c>
      <c r="W108" s="78">
        <f t="shared" si="181"/>
        <v>0</v>
      </c>
      <c r="X108" s="49" t="e">
        <f t="shared" si="158"/>
        <v>#DIV/0!</v>
      </c>
      <c r="Y108" s="78">
        <f t="shared" si="182"/>
        <v>0</v>
      </c>
      <c r="Z108" s="49" t="e">
        <f t="shared" si="137"/>
        <v>#DIV/0!</v>
      </c>
    </row>
    <row r="109" spans="1:26" ht="18.75" customHeight="1" x14ac:dyDescent="0.35">
      <c r="A109" s="15" t="s">
        <v>71</v>
      </c>
      <c r="B109" s="219" t="s">
        <v>2</v>
      </c>
      <c r="C109" s="220"/>
      <c r="D109" s="19"/>
      <c r="E109" s="16"/>
      <c r="F109" s="30" t="e">
        <f t="shared" si="139"/>
        <v>#DIV/0!</v>
      </c>
      <c r="G109" s="16"/>
      <c r="H109" s="30" t="e">
        <f t="shared" si="141"/>
        <v>#DIV/0!</v>
      </c>
      <c r="I109" s="16"/>
      <c r="J109" s="30" t="e">
        <f t="shared" si="143"/>
        <v>#DIV/0!</v>
      </c>
      <c r="K109" s="16"/>
      <c r="L109" s="30" t="e">
        <f t="shared" si="145"/>
        <v>#DIV/0!</v>
      </c>
      <c r="M109" s="16"/>
      <c r="N109" s="30" t="e">
        <f t="shared" si="147"/>
        <v>#DIV/0!</v>
      </c>
      <c r="O109" s="17"/>
      <c r="P109" s="68" t="e">
        <f t="shared" si="149"/>
        <v>#DIV/0!</v>
      </c>
      <c r="Q109" s="17"/>
      <c r="R109" s="114" t="e">
        <f t="shared" si="94"/>
        <v>#DIV/0!</v>
      </c>
      <c r="S109" s="16"/>
      <c r="T109" s="30" t="e">
        <f t="shared" si="151"/>
        <v>#DIV/0!</v>
      </c>
      <c r="U109" s="17"/>
      <c r="V109" s="51" t="e">
        <f t="shared" si="153"/>
        <v>#DIV/0!</v>
      </c>
      <c r="W109" s="78">
        <f t="shared" si="181"/>
        <v>0</v>
      </c>
      <c r="X109" s="49" t="e">
        <f t="shared" si="158"/>
        <v>#DIV/0!</v>
      </c>
      <c r="Y109" s="78">
        <f t="shared" si="182"/>
        <v>0</v>
      </c>
      <c r="Z109" s="49" t="e">
        <f t="shared" si="137"/>
        <v>#DIV/0!</v>
      </c>
    </row>
    <row r="110" spans="1:26" s="14" customFormat="1" ht="18.75" customHeight="1" x14ac:dyDescent="0.35">
      <c r="A110" s="221" t="s">
        <v>38</v>
      </c>
      <c r="B110" s="222"/>
      <c r="C110" s="223"/>
      <c r="D110" s="20">
        <f t="shared" ref="D110:E110" si="183">SUM(D111:D117)</f>
        <v>0</v>
      </c>
      <c r="E110" s="12">
        <f t="shared" si="183"/>
        <v>0</v>
      </c>
      <c r="F110" s="13" t="e">
        <f t="shared" si="139"/>
        <v>#DIV/0!</v>
      </c>
      <c r="G110" s="12">
        <f t="shared" ref="G110" si="184">SUM(G111:G117)</f>
        <v>0</v>
      </c>
      <c r="H110" s="13" t="e">
        <f t="shared" si="141"/>
        <v>#DIV/0!</v>
      </c>
      <c r="I110" s="12">
        <f t="shared" ref="I110" si="185">SUM(I111:I117)</f>
        <v>0</v>
      </c>
      <c r="J110" s="13" t="e">
        <f t="shared" si="143"/>
        <v>#DIV/0!</v>
      </c>
      <c r="K110" s="12">
        <f t="shared" ref="K110" si="186">SUM(K111:K117)</f>
        <v>0</v>
      </c>
      <c r="L110" s="13" t="e">
        <f t="shared" si="145"/>
        <v>#DIV/0!</v>
      </c>
      <c r="M110" s="12">
        <f t="shared" ref="M110" si="187">SUM(M111:M117)</f>
        <v>0</v>
      </c>
      <c r="N110" s="13" t="e">
        <f t="shared" si="147"/>
        <v>#DIV/0!</v>
      </c>
      <c r="O110" s="25">
        <f t="shared" ref="O110" si="188">SUM(O111:O117)</f>
        <v>0</v>
      </c>
      <c r="P110" s="26" t="e">
        <f t="shared" si="149"/>
        <v>#DIV/0!</v>
      </c>
      <c r="Q110" s="115">
        <f>SUM(Q111:Q117)</f>
        <v>0</v>
      </c>
      <c r="R110" s="116" t="e">
        <f t="shared" si="94"/>
        <v>#DIV/0!</v>
      </c>
      <c r="S110" s="12">
        <f t="shared" ref="S110" si="189">SUM(S111:S117)</f>
        <v>0</v>
      </c>
      <c r="T110" s="13" t="e">
        <f t="shared" si="151"/>
        <v>#DIV/0!</v>
      </c>
      <c r="U110" s="27">
        <f t="shared" ref="U110" si="190">SUM(U111:U117)</f>
        <v>0</v>
      </c>
      <c r="V110" s="28" t="e">
        <f t="shared" si="153"/>
        <v>#DIV/0!</v>
      </c>
      <c r="W110" s="77">
        <f t="shared" ref="W110" si="191">SUM(W111:W117)</f>
        <v>0</v>
      </c>
      <c r="X110" s="48" t="e">
        <f t="shared" si="158"/>
        <v>#DIV/0!</v>
      </c>
      <c r="Y110" s="77">
        <f t="shared" ref="Y110" si="192">SUM(Y111:Y117)</f>
        <v>0</v>
      </c>
      <c r="Z110" s="79" t="e">
        <f t="shared" si="137"/>
        <v>#DIV/0!</v>
      </c>
    </row>
    <row r="111" spans="1:26" ht="18.75" customHeight="1" x14ac:dyDescent="0.35">
      <c r="A111" s="15" t="s">
        <v>52</v>
      </c>
      <c r="B111" s="219" t="s">
        <v>209</v>
      </c>
      <c r="C111" s="220"/>
      <c r="D111" s="19"/>
      <c r="E111" s="16"/>
      <c r="F111" s="30" t="e">
        <f t="shared" si="139"/>
        <v>#DIV/0!</v>
      </c>
      <c r="G111" s="16"/>
      <c r="H111" s="30" t="e">
        <f t="shared" si="141"/>
        <v>#DIV/0!</v>
      </c>
      <c r="I111" s="16"/>
      <c r="J111" s="30" t="e">
        <f t="shared" si="143"/>
        <v>#DIV/0!</v>
      </c>
      <c r="K111" s="16"/>
      <c r="L111" s="30" t="e">
        <f t="shared" si="145"/>
        <v>#DIV/0!</v>
      </c>
      <c r="M111" s="16"/>
      <c r="N111" s="30" t="e">
        <f t="shared" si="147"/>
        <v>#DIV/0!</v>
      </c>
      <c r="O111" s="17"/>
      <c r="P111" s="68" t="e">
        <f t="shared" si="149"/>
        <v>#DIV/0!</v>
      </c>
      <c r="Q111" s="17"/>
      <c r="R111" s="114" t="e">
        <f t="shared" si="94"/>
        <v>#DIV/0!</v>
      </c>
      <c r="S111" s="16"/>
      <c r="T111" s="30" t="e">
        <f t="shared" si="151"/>
        <v>#DIV/0!</v>
      </c>
      <c r="U111" s="17"/>
      <c r="V111" s="51" t="e">
        <f t="shared" si="153"/>
        <v>#DIV/0!</v>
      </c>
      <c r="W111" s="78">
        <f>E111+G111+I111+K111+M111+O111+Q111+S111+U111</f>
        <v>0</v>
      </c>
      <c r="X111" s="49" t="e">
        <f t="shared" si="158"/>
        <v>#DIV/0!</v>
      </c>
      <c r="Y111" s="78">
        <f>E111+G111+I111+K111+M111+O111+Q111</f>
        <v>0</v>
      </c>
      <c r="Z111" s="49" t="e">
        <f t="shared" si="137"/>
        <v>#DIV/0!</v>
      </c>
    </row>
    <row r="112" spans="1:26" ht="18.75" customHeight="1" x14ac:dyDescent="0.35">
      <c r="A112" s="15"/>
      <c r="B112" s="219" t="s">
        <v>80</v>
      </c>
      <c r="C112" s="220"/>
      <c r="D112" s="19"/>
      <c r="E112" s="16"/>
      <c r="F112" s="30" t="e">
        <f t="shared" si="139"/>
        <v>#DIV/0!</v>
      </c>
      <c r="G112" s="16"/>
      <c r="H112" s="30" t="e">
        <f t="shared" si="141"/>
        <v>#DIV/0!</v>
      </c>
      <c r="I112" s="16"/>
      <c r="J112" s="30" t="e">
        <f t="shared" si="143"/>
        <v>#DIV/0!</v>
      </c>
      <c r="K112" s="16"/>
      <c r="L112" s="30" t="e">
        <f t="shared" si="145"/>
        <v>#DIV/0!</v>
      </c>
      <c r="M112" s="16"/>
      <c r="N112" s="30" t="e">
        <f t="shared" si="147"/>
        <v>#DIV/0!</v>
      </c>
      <c r="O112" s="17"/>
      <c r="P112" s="68" t="e">
        <f t="shared" si="149"/>
        <v>#DIV/0!</v>
      </c>
      <c r="Q112" s="17"/>
      <c r="R112" s="114" t="e">
        <f t="shared" si="94"/>
        <v>#DIV/0!</v>
      </c>
      <c r="S112" s="16"/>
      <c r="T112" s="30" t="e">
        <f t="shared" si="151"/>
        <v>#DIV/0!</v>
      </c>
      <c r="U112" s="17"/>
      <c r="V112" s="51" t="e">
        <f t="shared" si="153"/>
        <v>#DIV/0!</v>
      </c>
      <c r="W112" s="78">
        <f t="shared" ref="W112:W117" si="193">E112+G112+I112+K112+M112+O112+Q112+S112+U112</f>
        <v>0</v>
      </c>
      <c r="X112" s="49" t="e">
        <f t="shared" si="158"/>
        <v>#DIV/0!</v>
      </c>
      <c r="Y112" s="78">
        <f t="shared" ref="Y112:Y117" si="194">E112+G112+I112+K112+M112+O112+Q112</f>
        <v>0</v>
      </c>
      <c r="Z112" s="49" t="e">
        <f t="shared" si="137"/>
        <v>#DIV/0!</v>
      </c>
    </row>
    <row r="113" spans="1:26" ht="18.75" customHeight="1" x14ac:dyDescent="0.35">
      <c r="A113" s="15" t="s">
        <v>68</v>
      </c>
      <c r="B113" s="219" t="s">
        <v>2</v>
      </c>
      <c r="C113" s="220"/>
      <c r="D113" s="19"/>
      <c r="E113" s="16"/>
      <c r="F113" s="30" t="e">
        <f t="shared" si="139"/>
        <v>#DIV/0!</v>
      </c>
      <c r="G113" s="16"/>
      <c r="H113" s="30" t="e">
        <f t="shared" si="141"/>
        <v>#DIV/0!</v>
      </c>
      <c r="I113" s="16"/>
      <c r="J113" s="30" t="e">
        <f t="shared" si="143"/>
        <v>#DIV/0!</v>
      </c>
      <c r="K113" s="16"/>
      <c r="L113" s="30" t="e">
        <f t="shared" si="145"/>
        <v>#DIV/0!</v>
      </c>
      <c r="M113" s="16"/>
      <c r="N113" s="30" t="e">
        <f t="shared" si="147"/>
        <v>#DIV/0!</v>
      </c>
      <c r="O113" s="17"/>
      <c r="P113" s="68" t="e">
        <f t="shared" si="149"/>
        <v>#DIV/0!</v>
      </c>
      <c r="Q113" s="17"/>
      <c r="R113" s="114" t="e">
        <f t="shared" si="94"/>
        <v>#DIV/0!</v>
      </c>
      <c r="S113" s="16"/>
      <c r="T113" s="30" t="e">
        <f t="shared" si="151"/>
        <v>#DIV/0!</v>
      </c>
      <c r="U113" s="17"/>
      <c r="V113" s="51" t="e">
        <f t="shared" si="153"/>
        <v>#DIV/0!</v>
      </c>
      <c r="W113" s="78">
        <f t="shared" si="193"/>
        <v>0</v>
      </c>
      <c r="X113" s="49" t="e">
        <f t="shared" si="158"/>
        <v>#DIV/0!</v>
      </c>
      <c r="Y113" s="78">
        <f t="shared" si="194"/>
        <v>0</v>
      </c>
      <c r="Z113" s="49" t="e">
        <f t="shared" si="137"/>
        <v>#DIV/0!</v>
      </c>
    </row>
    <row r="114" spans="1:26" ht="18.75" customHeight="1" x14ac:dyDescent="0.35">
      <c r="A114" s="15" t="s">
        <v>69</v>
      </c>
      <c r="B114" s="219" t="s">
        <v>2</v>
      </c>
      <c r="C114" s="220"/>
      <c r="D114" s="19"/>
      <c r="E114" s="16"/>
      <c r="F114" s="30" t="e">
        <f t="shared" si="139"/>
        <v>#DIV/0!</v>
      </c>
      <c r="G114" s="16"/>
      <c r="H114" s="30" t="e">
        <f t="shared" si="141"/>
        <v>#DIV/0!</v>
      </c>
      <c r="I114" s="16"/>
      <c r="J114" s="30" t="e">
        <f t="shared" si="143"/>
        <v>#DIV/0!</v>
      </c>
      <c r="K114" s="16"/>
      <c r="L114" s="30" t="e">
        <f t="shared" si="145"/>
        <v>#DIV/0!</v>
      </c>
      <c r="M114" s="16"/>
      <c r="N114" s="30" t="e">
        <f t="shared" si="147"/>
        <v>#DIV/0!</v>
      </c>
      <c r="O114" s="17"/>
      <c r="P114" s="68" t="e">
        <f t="shared" si="149"/>
        <v>#DIV/0!</v>
      </c>
      <c r="Q114" s="17"/>
      <c r="R114" s="114" t="e">
        <f t="shared" si="94"/>
        <v>#DIV/0!</v>
      </c>
      <c r="S114" s="16"/>
      <c r="T114" s="30" t="e">
        <f t="shared" si="151"/>
        <v>#DIV/0!</v>
      </c>
      <c r="U114" s="17"/>
      <c r="V114" s="51" t="e">
        <f t="shared" si="153"/>
        <v>#DIV/0!</v>
      </c>
      <c r="W114" s="78">
        <f t="shared" si="193"/>
        <v>0</v>
      </c>
      <c r="X114" s="49" t="e">
        <f t="shared" si="158"/>
        <v>#DIV/0!</v>
      </c>
      <c r="Y114" s="78">
        <f t="shared" si="194"/>
        <v>0</v>
      </c>
      <c r="Z114" s="49" t="e">
        <f t="shared" si="137"/>
        <v>#DIV/0!</v>
      </c>
    </row>
    <row r="115" spans="1:26" ht="18.75" customHeight="1" x14ac:dyDescent="0.35">
      <c r="A115" s="15" t="s">
        <v>70</v>
      </c>
      <c r="B115" s="219" t="s">
        <v>2</v>
      </c>
      <c r="C115" s="220"/>
      <c r="D115" s="19"/>
      <c r="E115" s="16"/>
      <c r="F115" s="30" t="e">
        <f t="shared" si="139"/>
        <v>#DIV/0!</v>
      </c>
      <c r="G115" s="16"/>
      <c r="H115" s="30" t="e">
        <f t="shared" si="141"/>
        <v>#DIV/0!</v>
      </c>
      <c r="I115" s="16"/>
      <c r="J115" s="30" t="e">
        <f t="shared" si="143"/>
        <v>#DIV/0!</v>
      </c>
      <c r="K115" s="16"/>
      <c r="L115" s="30" t="e">
        <f t="shared" si="145"/>
        <v>#DIV/0!</v>
      </c>
      <c r="M115" s="16"/>
      <c r="N115" s="30" t="e">
        <f t="shared" si="147"/>
        <v>#DIV/0!</v>
      </c>
      <c r="O115" s="17"/>
      <c r="P115" s="68" t="e">
        <f t="shared" si="149"/>
        <v>#DIV/0!</v>
      </c>
      <c r="Q115" s="17"/>
      <c r="R115" s="114" t="e">
        <f t="shared" si="94"/>
        <v>#DIV/0!</v>
      </c>
      <c r="S115" s="16"/>
      <c r="T115" s="30" t="e">
        <f t="shared" si="151"/>
        <v>#DIV/0!</v>
      </c>
      <c r="U115" s="17"/>
      <c r="V115" s="51" t="e">
        <f t="shared" si="153"/>
        <v>#DIV/0!</v>
      </c>
      <c r="W115" s="78">
        <f t="shared" si="193"/>
        <v>0</v>
      </c>
      <c r="X115" s="49" t="e">
        <f t="shared" si="158"/>
        <v>#DIV/0!</v>
      </c>
      <c r="Y115" s="78">
        <f t="shared" si="194"/>
        <v>0</v>
      </c>
      <c r="Z115" s="49" t="e">
        <f t="shared" si="137"/>
        <v>#DIV/0!</v>
      </c>
    </row>
    <row r="116" spans="1:26" ht="18.75" customHeight="1" x14ac:dyDescent="0.35">
      <c r="A116" s="15" t="s">
        <v>1</v>
      </c>
      <c r="B116" s="219" t="s">
        <v>2</v>
      </c>
      <c r="C116" s="220"/>
      <c r="D116" s="19"/>
      <c r="E116" s="16"/>
      <c r="F116" s="30" t="e">
        <f t="shared" si="139"/>
        <v>#DIV/0!</v>
      </c>
      <c r="G116" s="16"/>
      <c r="H116" s="30" t="e">
        <f t="shared" si="141"/>
        <v>#DIV/0!</v>
      </c>
      <c r="I116" s="16"/>
      <c r="J116" s="30" t="e">
        <f t="shared" si="143"/>
        <v>#DIV/0!</v>
      </c>
      <c r="K116" s="16"/>
      <c r="L116" s="30" t="e">
        <f t="shared" si="145"/>
        <v>#DIV/0!</v>
      </c>
      <c r="M116" s="16"/>
      <c r="N116" s="30" t="e">
        <f t="shared" si="147"/>
        <v>#DIV/0!</v>
      </c>
      <c r="O116" s="17"/>
      <c r="P116" s="68" t="e">
        <f t="shared" si="149"/>
        <v>#DIV/0!</v>
      </c>
      <c r="Q116" s="17"/>
      <c r="R116" s="114" t="e">
        <f t="shared" si="94"/>
        <v>#DIV/0!</v>
      </c>
      <c r="S116" s="16"/>
      <c r="T116" s="30" t="e">
        <f t="shared" si="151"/>
        <v>#DIV/0!</v>
      </c>
      <c r="U116" s="17"/>
      <c r="V116" s="51" t="e">
        <f t="shared" si="153"/>
        <v>#DIV/0!</v>
      </c>
      <c r="W116" s="78">
        <f t="shared" si="193"/>
        <v>0</v>
      </c>
      <c r="X116" s="49" t="e">
        <f t="shared" si="158"/>
        <v>#DIV/0!</v>
      </c>
      <c r="Y116" s="78">
        <f t="shared" si="194"/>
        <v>0</v>
      </c>
      <c r="Z116" s="49" t="e">
        <f t="shared" si="137"/>
        <v>#DIV/0!</v>
      </c>
    </row>
    <row r="117" spans="1:26" ht="18.75" customHeight="1" x14ac:dyDescent="0.35">
      <c r="A117" s="15" t="s">
        <v>71</v>
      </c>
      <c r="B117" s="219" t="s">
        <v>2</v>
      </c>
      <c r="C117" s="220"/>
      <c r="D117" s="19"/>
      <c r="E117" s="16"/>
      <c r="F117" s="30" t="e">
        <f t="shared" si="139"/>
        <v>#DIV/0!</v>
      </c>
      <c r="G117" s="16"/>
      <c r="H117" s="30" t="e">
        <f t="shared" si="141"/>
        <v>#DIV/0!</v>
      </c>
      <c r="I117" s="16"/>
      <c r="J117" s="30" t="e">
        <f t="shared" si="143"/>
        <v>#DIV/0!</v>
      </c>
      <c r="K117" s="16"/>
      <c r="L117" s="30" t="e">
        <f t="shared" si="145"/>
        <v>#DIV/0!</v>
      </c>
      <c r="M117" s="16"/>
      <c r="N117" s="30" t="e">
        <f t="shared" si="147"/>
        <v>#DIV/0!</v>
      </c>
      <c r="O117" s="17"/>
      <c r="P117" s="68" t="e">
        <f t="shared" si="149"/>
        <v>#DIV/0!</v>
      </c>
      <c r="Q117" s="17"/>
      <c r="R117" s="114" t="e">
        <f t="shared" si="94"/>
        <v>#DIV/0!</v>
      </c>
      <c r="S117" s="16"/>
      <c r="T117" s="30" t="e">
        <f t="shared" si="151"/>
        <v>#DIV/0!</v>
      </c>
      <c r="U117" s="17"/>
      <c r="V117" s="51" t="e">
        <f t="shared" si="153"/>
        <v>#DIV/0!</v>
      </c>
      <c r="W117" s="78">
        <f t="shared" si="193"/>
        <v>0</v>
      </c>
      <c r="X117" s="49" t="e">
        <f t="shared" si="158"/>
        <v>#DIV/0!</v>
      </c>
      <c r="Y117" s="78">
        <f t="shared" si="194"/>
        <v>0</v>
      </c>
      <c r="Z117" s="49" t="e">
        <f t="shared" si="137"/>
        <v>#DIV/0!</v>
      </c>
    </row>
    <row r="118" spans="1:26" s="14" customFormat="1" ht="18.75" customHeight="1" x14ac:dyDescent="0.35">
      <c r="A118" s="221" t="s">
        <v>39</v>
      </c>
      <c r="B118" s="222"/>
      <c r="C118" s="223"/>
      <c r="D118" s="20">
        <f t="shared" ref="D118:E118" si="195">SUM(D119:D125)</f>
        <v>0</v>
      </c>
      <c r="E118" s="12">
        <f t="shared" si="195"/>
        <v>0</v>
      </c>
      <c r="F118" s="13" t="e">
        <f t="shared" si="139"/>
        <v>#DIV/0!</v>
      </c>
      <c r="G118" s="12">
        <f t="shared" ref="G118" si="196">SUM(G119:G125)</f>
        <v>0</v>
      </c>
      <c r="H118" s="13" t="e">
        <f t="shared" si="141"/>
        <v>#DIV/0!</v>
      </c>
      <c r="I118" s="12">
        <f t="shared" ref="I118" si="197">SUM(I119:I125)</f>
        <v>0</v>
      </c>
      <c r="J118" s="13" t="e">
        <f t="shared" si="143"/>
        <v>#DIV/0!</v>
      </c>
      <c r="K118" s="12">
        <f t="shared" ref="K118" si="198">SUM(K119:K125)</f>
        <v>0</v>
      </c>
      <c r="L118" s="13" t="e">
        <f t="shared" si="145"/>
        <v>#DIV/0!</v>
      </c>
      <c r="M118" s="12">
        <f t="shared" ref="M118" si="199">SUM(M119:M125)</f>
        <v>0</v>
      </c>
      <c r="N118" s="13" t="e">
        <f t="shared" si="147"/>
        <v>#DIV/0!</v>
      </c>
      <c r="O118" s="25">
        <f t="shared" ref="O118" si="200">SUM(O119:O125)</f>
        <v>0</v>
      </c>
      <c r="P118" s="26" t="e">
        <f t="shared" si="149"/>
        <v>#DIV/0!</v>
      </c>
      <c r="Q118" s="115">
        <f>SUM(Q119:Q125)</f>
        <v>0</v>
      </c>
      <c r="R118" s="116" t="e">
        <f t="shared" ref="R118:R181" si="201">Q118/$W118</f>
        <v>#DIV/0!</v>
      </c>
      <c r="S118" s="12">
        <f t="shared" ref="S118" si="202">SUM(S119:S125)</f>
        <v>0</v>
      </c>
      <c r="T118" s="13" t="e">
        <f t="shared" si="151"/>
        <v>#DIV/0!</v>
      </c>
      <c r="U118" s="27">
        <f t="shared" ref="U118" si="203">SUM(U119:U125)</f>
        <v>0</v>
      </c>
      <c r="V118" s="28" t="e">
        <f t="shared" si="153"/>
        <v>#DIV/0!</v>
      </c>
      <c r="W118" s="77">
        <f t="shared" ref="W118" si="204">SUM(W119:W125)</f>
        <v>0</v>
      </c>
      <c r="X118" s="48" t="e">
        <f t="shared" si="158"/>
        <v>#DIV/0!</v>
      </c>
      <c r="Y118" s="77">
        <f t="shared" ref="Y118" si="205">SUM(Y119:Y125)</f>
        <v>0</v>
      </c>
      <c r="Z118" s="79" t="e">
        <f t="shared" si="137"/>
        <v>#DIV/0!</v>
      </c>
    </row>
    <row r="119" spans="1:26" ht="18.75" customHeight="1" x14ac:dyDescent="0.35">
      <c r="A119" s="15" t="s">
        <v>52</v>
      </c>
      <c r="B119" s="219" t="s">
        <v>209</v>
      </c>
      <c r="C119" s="220"/>
      <c r="D119" s="19"/>
      <c r="E119" s="16"/>
      <c r="F119" s="30" t="e">
        <f t="shared" si="139"/>
        <v>#DIV/0!</v>
      </c>
      <c r="G119" s="16"/>
      <c r="H119" s="30" t="e">
        <f t="shared" si="141"/>
        <v>#DIV/0!</v>
      </c>
      <c r="I119" s="16"/>
      <c r="J119" s="30" t="e">
        <f t="shared" si="143"/>
        <v>#DIV/0!</v>
      </c>
      <c r="K119" s="16"/>
      <c r="L119" s="30" t="e">
        <f t="shared" si="145"/>
        <v>#DIV/0!</v>
      </c>
      <c r="M119" s="16"/>
      <c r="N119" s="30" t="e">
        <f t="shared" si="147"/>
        <v>#DIV/0!</v>
      </c>
      <c r="O119" s="17"/>
      <c r="P119" s="68" t="e">
        <f t="shared" si="149"/>
        <v>#DIV/0!</v>
      </c>
      <c r="Q119" s="17"/>
      <c r="R119" s="114" t="e">
        <f t="shared" si="201"/>
        <v>#DIV/0!</v>
      </c>
      <c r="S119" s="16"/>
      <c r="T119" s="30" t="e">
        <f t="shared" si="151"/>
        <v>#DIV/0!</v>
      </c>
      <c r="U119" s="17"/>
      <c r="V119" s="51" t="e">
        <f t="shared" si="153"/>
        <v>#DIV/0!</v>
      </c>
      <c r="W119" s="78">
        <f>E119+G119+I119+K119+M119+O119+Q119+S119+U119</f>
        <v>0</v>
      </c>
      <c r="X119" s="49" t="e">
        <f t="shared" si="158"/>
        <v>#DIV/0!</v>
      </c>
      <c r="Y119" s="78">
        <f>E119+G119+I119+K119+M119+O119+Q119</f>
        <v>0</v>
      </c>
      <c r="Z119" s="49" t="e">
        <f t="shared" si="137"/>
        <v>#DIV/0!</v>
      </c>
    </row>
    <row r="120" spans="1:26" ht="18.75" customHeight="1" x14ac:dyDescent="0.35">
      <c r="A120" s="15"/>
      <c r="B120" s="219" t="s">
        <v>80</v>
      </c>
      <c r="C120" s="220"/>
      <c r="D120" s="19"/>
      <c r="E120" s="16"/>
      <c r="F120" s="30" t="e">
        <f t="shared" si="139"/>
        <v>#DIV/0!</v>
      </c>
      <c r="G120" s="16"/>
      <c r="H120" s="30" t="e">
        <f t="shared" si="141"/>
        <v>#DIV/0!</v>
      </c>
      <c r="I120" s="16"/>
      <c r="J120" s="30" t="e">
        <f t="shared" si="143"/>
        <v>#DIV/0!</v>
      </c>
      <c r="K120" s="16"/>
      <c r="L120" s="30" t="e">
        <f t="shared" si="145"/>
        <v>#DIV/0!</v>
      </c>
      <c r="M120" s="16"/>
      <c r="N120" s="30" t="e">
        <f t="shared" si="147"/>
        <v>#DIV/0!</v>
      </c>
      <c r="O120" s="17"/>
      <c r="P120" s="68" t="e">
        <f t="shared" si="149"/>
        <v>#DIV/0!</v>
      </c>
      <c r="Q120" s="17"/>
      <c r="R120" s="114" t="e">
        <f t="shared" si="201"/>
        <v>#DIV/0!</v>
      </c>
      <c r="S120" s="16"/>
      <c r="T120" s="30" t="e">
        <f t="shared" si="151"/>
        <v>#DIV/0!</v>
      </c>
      <c r="U120" s="17"/>
      <c r="V120" s="51" t="e">
        <f t="shared" si="153"/>
        <v>#DIV/0!</v>
      </c>
      <c r="W120" s="78">
        <f t="shared" ref="W120:W125" si="206">E120+G120+I120+K120+M120+O120+Q120+S120+U120</f>
        <v>0</v>
      </c>
      <c r="X120" s="49" t="e">
        <f t="shared" si="158"/>
        <v>#DIV/0!</v>
      </c>
      <c r="Y120" s="78">
        <f t="shared" ref="Y120:Y125" si="207">E120+G120+I120+K120+M120+O120+Q120</f>
        <v>0</v>
      </c>
      <c r="Z120" s="49" t="e">
        <f t="shared" si="137"/>
        <v>#DIV/0!</v>
      </c>
    </row>
    <row r="121" spans="1:26" ht="18.75" customHeight="1" x14ac:dyDescent="0.35">
      <c r="A121" s="15" t="s">
        <v>68</v>
      </c>
      <c r="B121" s="219" t="s">
        <v>2</v>
      </c>
      <c r="C121" s="220"/>
      <c r="D121" s="19"/>
      <c r="E121" s="16"/>
      <c r="F121" s="30" t="e">
        <f t="shared" si="139"/>
        <v>#DIV/0!</v>
      </c>
      <c r="G121" s="16"/>
      <c r="H121" s="30" t="e">
        <f t="shared" si="141"/>
        <v>#DIV/0!</v>
      </c>
      <c r="I121" s="16"/>
      <c r="J121" s="30" t="e">
        <f t="shared" si="143"/>
        <v>#DIV/0!</v>
      </c>
      <c r="K121" s="16"/>
      <c r="L121" s="30" t="e">
        <f t="shared" si="145"/>
        <v>#DIV/0!</v>
      </c>
      <c r="M121" s="16"/>
      <c r="N121" s="30" t="e">
        <f t="shared" si="147"/>
        <v>#DIV/0!</v>
      </c>
      <c r="O121" s="17"/>
      <c r="P121" s="68" t="e">
        <f t="shared" si="149"/>
        <v>#DIV/0!</v>
      </c>
      <c r="Q121" s="17"/>
      <c r="R121" s="114" t="e">
        <f t="shared" si="201"/>
        <v>#DIV/0!</v>
      </c>
      <c r="S121" s="16"/>
      <c r="T121" s="30" t="e">
        <f t="shared" si="151"/>
        <v>#DIV/0!</v>
      </c>
      <c r="U121" s="17"/>
      <c r="V121" s="51" t="e">
        <f t="shared" si="153"/>
        <v>#DIV/0!</v>
      </c>
      <c r="W121" s="78">
        <f t="shared" si="206"/>
        <v>0</v>
      </c>
      <c r="X121" s="49" t="e">
        <f t="shared" si="158"/>
        <v>#DIV/0!</v>
      </c>
      <c r="Y121" s="78">
        <f t="shared" si="207"/>
        <v>0</v>
      </c>
      <c r="Z121" s="49" t="e">
        <f t="shared" si="137"/>
        <v>#DIV/0!</v>
      </c>
    </row>
    <row r="122" spans="1:26" ht="18.75" customHeight="1" x14ac:dyDescent="0.35">
      <c r="A122" s="15" t="s">
        <v>69</v>
      </c>
      <c r="B122" s="219" t="s">
        <v>2</v>
      </c>
      <c r="C122" s="220"/>
      <c r="D122" s="19"/>
      <c r="E122" s="16"/>
      <c r="F122" s="30" t="e">
        <f t="shared" si="139"/>
        <v>#DIV/0!</v>
      </c>
      <c r="G122" s="16"/>
      <c r="H122" s="30" t="e">
        <f t="shared" si="141"/>
        <v>#DIV/0!</v>
      </c>
      <c r="I122" s="16"/>
      <c r="J122" s="30" t="e">
        <f t="shared" si="143"/>
        <v>#DIV/0!</v>
      </c>
      <c r="K122" s="16"/>
      <c r="L122" s="30" t="e">
        <f t="shared" si="145"/>
        <v>#DIV/0!</v>
      </c>
      <c r="M122" s="16"/>
      <c r="N122" s="30" t="e">
        <f t="shared" si="147"/>
        <v>#DIV/0!</v>
      </c>
      <c r="O122" s="17"/>
      <c r="P122" s="68" t="e">
        <f t="shared" si="149"/>
        <v>#DIV/0!</v>
      </c>
      <c r="Q122" s="17"/>
      <c r="R122" s="114" t="e">
        <f t="shared" si="201"/>
        <v>#DIV/0!</v>
      </c>
      <c r="S122" s="16"/>
      <c r="T122" s="30" t="e">
        <f t="shared" si="151"/>
        <v>#DIV/0!</v>
      </c>
      <c r="U122" s="17"/>
      <c r="V122" s="51" t="e">
        <f t="shared" si="153"/>
        <v>#DIV/0!</v>
      </c>
      <c r="W122" s="78">
        <f t="shared" si="206"/>
        <v>0</v>
      </c>
      <c r="X122" s="49" t="e">
        <f t="shared" si="158"/>
        <v>#DIV/0!</v>
      </c>
      <c r="Y122" s="78">
        <f t="shared" si="207"/>
        <v>0</v>
      </c>
      <c r="Z122" s="49" t="e">
        <f t="shared" si="137"/>
        <v>#DIV/0!</v>
      </c>
    </row>
    <row r="123" spans="1:26" ht="18.75" customHeight="1" x14ac:dyDescent="0.35">
      <c r="A123" s="15" t="s">
        <v>70</v>
      </c>
      <c r="B123" s="219" t="s">
        <v>2</v>
      </c>
      <c r="C123" s="220"/>
      <c r="D123" s="19"/>
      <c r="E123" s="16"/>
      <c r="F123" s="30" t="e">
        <f t="shared" si="139"/>
        <v>#DIV/0!</v>
      </c>
      <c r="G123" s="16"/>
      <c r="H123" s="30" t="e">
        <f t="shared" si="141"/>
        <v>#DIV/0!</v>
      </c>
      <c r="I123" s="16"/>
      <c r="J123" s="30" t="e">
        <f t="shared" si="143"/>
        <v>#DIV/0!</v>
      </c>
      <c r="K123" s="16"/>
      <c r="L123" s="30" t="e">
        <f t="shared" si="145"/>
        <v>#DIV/0!</v>
      </c>
      <c r="M123" s="16"/>
      <c r="N123" s="30" t="e">
        <f t="shared" si="147"/>
        <v>#DIV/0!</v>
      </c>
      <c r="O123" s="17"/>
      <c r="P123" s="68" t="e">
        <f t="shared" si="149"/>
        <v>#DIV/0!</v>
      </c>
      <c r="Q123" s="17"/>
      <c r="R123" s="114" t="e">
        <f t="shared" si="201"/>
        <v>#DIV/0!</v>
      </c>
      <c r="S123" s="16"/>
      <c r="T123" s="30" t="e">
        <f t="shared" si="151"/>
        <v>#DIV/0!</v>
      </c>
      <c r="U123" s="17"/>
      <c r="V123" s="51" t="e">
        <f t="shared" si="153"/>
        <v>#DIV/0!</v>
      </c>
      <c r="W123" s="78">
        <f t="shared" si="206"/>
        <v>0</v>
      </c>
      <c r="X123" s="49" t="e">
        <f t="shared" si="158"/>
        <v>#DIV/0!</v>
      </c>
      <c r="Y123" s="78">
        <f t="shared" si="207"/>
        <v>0</v>
      </c>
      <c r="Z123" s="49" t="e">
        <f t="shared" si="137"/>
        <v>#DIV/0!</v>
      </c>
    </row>
    <row r="124" spans="1:26" ht="18.75" customHeight="1" x14ac:dyDescent="0.35">
      <c r="A124" s="15" t="s">
        <v>1</v>
      </c>
      <c r="B124" s="219" t="s">
        <v>2</v>
      </c>
      <c r="C124" s="220"/>
      <c r="D124" s="19"/>
      <c r="E124" s="16"/>
      <c r="F124" s="30" t="e">
        <f t="shared" si="139"/>
        <v>#DIV/0!</v>
      </c>
      <c r="G124" s="16"/>
      <c r="H124" s="30" t="e">
        <f t="shared" si="141"/>
        <v>#DIV/0!</v>
      </c>
      <c r="I124" s="16"/>
      <c r="J124" s="30" t="e">
        <f t="shared" si="143"/>
        <v>#DIV/0!</v>
      </c>
      <c r="K124" s="16"/>
      <c r="L124" s="30" t="e">
        <f t="shared" si="145"/>
        <v>#DIV/0!</v>
      </c>
      <c r="M124" s="16"/>
      <c r="N124" s="30" t="e">
        <f t="shared" si="147"/>
        <v>#DIV/0!</v>
      </c>
      <c r="O124" s="17"/>
      <c r="P124" s="68" t="e">
        <f t="shared" si="149"/>
        <v>#DIV/0!</v>
      </c>
      <c r="Q124" s="17"/>
      <c r="R124" s="114" t="e">
        <f t="shared" si="201"/>
        <v>#DIV/0!</v>
      </c>
      <c r="S124" s="16"/>
      <c r="T124" s="30" t="e">
        <f t="shared" si="151"/>
        <v>#DIV/0!</v>
      </c>
      <c r="U124" s="17"/>
      <c r="V124" s="51" t="e">
        <f t="shared" si="153"/>
        <v>#DIV/0!</v>
      </c>
      <c r="W124" s="78">
        <f t="shared" si="206"/>
        <v>0</v>
      </c>
      <c r="X124" s="49" t="e">
        <f t="shared" si="158"/>
        <v>#DIV/0!</v>
      </c>
      <c r="Y124" s="78">
        <f t="shared" si="207"/>
        <v>0</v>
      </c>
      <c r="Z124" s="49" t="e">
        <f t="shared" si="137"/>
        <v>#DIV/0!</v>
      </c>
    </row>
    <row r="125" spans="1:26" ht="18.75" customHeight="1" x14ac:dyDescent="0.35">
      <c r="A125" s="15" t="s">
        <v>71</v>
      </c>
      <c r="B125" s="219" t="s">
        <v>2</v>
      </c>
      <c r="C125" s="220"/>
      <c r="D125" s="19"/>
      <c r="E125" s="16"/>
      <c r="F125" s="30" t="e">
        <f t="shared" si="139"/>
        <v>#DIV/0!</v>
      </c>
      <c r="G125" s="16"/>
      <c r="H125" s="30" t="e">
        <f t="shared" si="141"/>
        <v>#DIV/0!</v>
      </c>
      <c r="I125" s="16"/>
      <c r="J125" s="30" t="e">
        <f t="shared" si="143"/>
        <v>#DIV/0!</v>
      </c>
      <c r="K125" s="16"/>
      <c r="L125" s="30" t="e">
        <f t="shared" si="145"/>
        <v>#DIV/0!</v>
      </c>
      <c r="M125" s="16"/>
      <c r="N125" s="30" t="e">
        <f t="shared" si="147"/>
        <v>#DIV/0!</v>
      </c>
      <c r="O125" s="17"/>
      <c r="P125" s="68" t="e">
        <f t="shared" si="149"/>
        <v>#DIV/0!</v>
      </c>
      <c r="Q125" s="17"/>
      <c r="R125" s="114" t="e">
        <f t="shared" si="201"/>
        <v>#DIV/0!</v>
      </c>
      <c r="S125" s="16"/>
      <c r="T125" s="30" t="e">
        <f t="shared" si="151"/>
        <v>#DIV/0!</v>
      </c>
      <c r="U125" s="17"/>
      <c r="V125" s="51" t="e">
        <f t="shared" si="153"/>
        <v>#DIV/0!</v>
      </c>
      <c r="W125" s="78">
        <f t="shared" si="206"/>
        <v>0</v>
      </c>
      <c r="X125" s="49" t="e">
        <f t="shared" si="158"/>
        <v>#DIV/0!</v>
      </c>
      <c r="Y125" s="78">
        <f t="shared" si="207"/>
        <v>0</v>
      </c>
      <c r="Z125" s="49" t="e">
        <f t="shared" si="137"/>
        <v>#DIV/0!</v>
      </c>
    </row>
    <row r="126" spans="1:26" s="14" customFormat="1" ht="18.75" customHeight="1" x14ac:dyDescent="0.35">
      <c r="A126" s="221" t="s">
        <v>40</v>
      </c>
      <c r="B126" s="222"/>
      <c r="C126" s="223"/>
      <c r="D126" s="20">
        <f t="shared" ref="D126:E126" si="208">SUM(D127:D133)</f>
        <v>0</v>
      </c>
      <c r="E126" s="12">
        <f t="shared" si="208"/>
        <v>0</v>
      </c>
      <c r="F126" s="13" t="e">
        <f t="shared" si="139"/>
        <v>#DIV/0!</v>
      </c>
      <c r="G126" s="12">
        <f t="shared" ref="G126" si="209">SUM(G127:G133)</f>
        <v>0</v>
      </c>
      <c r="H126" s="13" t="e">
        <f t="shared" si="141"/>
        <v>#DIV/0!</v>
      </c>
      <c r="I126" s="12">
        <f t="shared" ref="I126" si="210">SUM(I127:I133)</f>
        <v>0</v>
      </c>
      <c r="J126" s="13" t="e">
        <f t="shared" si="143"/>
        <v>#DIV/0!</v>
      </c>
      <c r="K126" s="12">
        <f t="shared" ref="K126" si="211">SUM(K127:K133)</f>
        <v>0</v>
      </c>
      <c r="L126" s="13" t="e">
        <f t="shared" si="145"/>
        <v>#DIV/0!</v>
      </c>
      <c r="M126" s="12">
        <f t="shared" ref="M126" si="212">SUM(M127:M133)</f>
        <v>0</v>
      </c>
      <c r="N126" s="13" t="e">
        <f t="shared" si="147"/>
        <v>#DIV/0!</v>
      </c>
      <c r="O126" s="25">
        <f t="shared" ref="O126" si="213">SUM(O127:O133)</f>
        <v>0</v>
      </c>
      <c r="P126" s="26" t="e">
        <f t="shared" si="149"/>
        <v>#DIV/0!</v>
      </c>
      <c r="Q126" s="115">
        <f>SUM(Q127:Q133)</f>
        <v>0</v>
      </c>
      <c r="R126" s="116" t="e">
        <f t="shared" si="201"/>
        <v>#DIV/0!</v>
      </c>
      <c r="S126" s="12">
        <f t="shared" ref="S126" si="214">SUM(S127:S133)</f>
        <v>0</v>
      </c>
      <c r="T126" s="13" t="e">
        <f t="shared" si="151"/>
        <v>#DIV/0!</v>
      </c>
      <c r="U126" s="27">
        <f t="shared" ref="U126" si="215">SUM(U127:U133)</f>
        <v>0</v>
      </c>
      <c r="V126" s="28" t="e">
        <f t="shared" si="153"/>
        <v>#DIV/0!</v>
      </c>
      <c r="W126" s="77">
        <f t="shared" ref="W126" si="216">SUM(W127:W133)</f>
        <v>0</v>
      </c>
      <c r="X126" s="48" t="e">
        <f t="shared" si="158"/>
        <v>#DIV/0!</v>
      </c>
      <c r="Y126" s="77">
        <f t="shared" ref="Y126" si="217">SUM(Y127:Y133)</f>
        <v>0</v>
      </c>
      <c r="Z126" s="79" t="e">
        <f t="shared" si="137"/>
        <v>#DIV/0!</v>
      </c>
    </row>
    <row r="127" spans="1:26" ht="18.75" customHeight="1" x14ac:dyDescent="0.35">
      <c r="A127" s="15" t="s">
        <v>52</v>
      </c>
      <c r="B127" s="219" t="s">
        <v>209</v>
      </c>
      <c r="C127" s="220"/>
      <c r="D127" s="19"/>
      <c r="E127" s="16"/>
      <c r="F127" s="30" t="e">
        <f t="shared" si="139"/>
        <v>#DIV/0!</v>
      </c>
      <c r="G127" s="16"/>
      <c r="H127" s="30" t="e">
        <f t="shared" si="141"/>
        <v>#DIV/0!</v>
      </c>
      <c r="I127" s="16"/>
      <c r="J127" s="30" t="e">
        <f t="shared" si="143"/>
        <v>#DIV/0!</v>
      </c>
      <c r="K127" s="16"/>
      <c r="L127" s="30" t="e">
        <f t="shared" si="145"/>
        <v>#DIV/0!</v>
      </c>
      <c r="M127" s="16"/>
      <c r="N127" s="30" t="e">
        <f t="shared" si="147"/>
        <v>#DIV/0!</v>
      </c>
      <c r="O127" s="17"/>
      <c r="P127" s="68" t="e">
        <f t="shared" si="149"/>
        <v>#DIV/0!</v>
      </c>
      <c r="Q127" s="17"/>
      <c r="R127" s="114" t="e">
        <f t="shared" si="201"/>
        <v>#DIV/0!</v>
      </c>
      <c r="S127" s="16"/>
      <c r="T127" s="30" t="e">
        <f t="shared" si="151"/>
        <v>#DIV/0!</v>
      </c>
      <c r="U127" s="17"/>
      <c r="V127" s="51" t="e">
        <f t="shared" si="153"/>
        <v>#DIV/0!</v>
      </c>
      <c r="W127" s="78">
        <f>E127+G127+I127+K127+M127+O127+Q127+S127+U127</f>
        <v>0</v>
      </c>
      <c r="X127" s="49" t="e">
        <f t="shared" si="158"/>
        <v>#DIV/0!</v>
      </c>
      <c r="Y127" s="78">
        <f>E127+G127+I127+K127+M127+O127+Q127</f>
        <v>0</v>
      </c>
      <c r="Z127" s="49" t="e">
        <f t="shared" si="137"/>
        <v>#DIV/0!</v>
      </c>
    </row>
    <row r="128" spans="1:26" ht="18.75" customHeight="1" x14ac:dyDescent="0.35">
      <c r="A128" s="15"/>
      <c r="B128" s="219" t="s">
        <v>80</v>
      </c>
      <c r="C128" s="220"/>
      <c r="D128" s="19"/>
      <c r="E128" s="16"/>
      <c r="F128" s="30" t="e">
        <f t="shared" si="139"/>
        <v>#DIV/0!</v>
      </c>
      <c r="G128" s="16"/>
      <c r="H128" s="30" t="e">
        <f t="shared" si="141"/>
        <v>#DIV/0!</v>
      </c>
      <c r="I128" s="16"/>
      <c r="J128" s="30" t="e">
        <f t="shared" si="143"/>
        <v>#DIV/0!</v>
      </c>
      <c r="K128" s="16"/>
      <c r="L128" s="30" t="e">
        <f t="shared" si="145"/>
        <v>#DIV/0!</v>
      </c>
      <c r="M128" s="16"/>
      <c r="N128" s="30" t="e">
        <f t="shared" si="147"/>
        <v>#DIV/0!</v>
      </c>
      <c r="O128" s="17"/>
      <c r="P128" s="68" t="e">
        <f t="shared" si="149"/>
        <v>#DIV/0!</v>
      </c>
      <c r="Q128" s="17"/>
      <c r="R128" s="114" t="e">
        <f t="shared" si="201"/>
        <v>#DIV/0!</v>
      </c>
      <c r="S128" s="16"/>
      <c r="T128" s="30" t="e">
        <f t="shared" si="151"/>
        <v>#DIV/0!</v>
      </c>
      <c r="U128" s="17"/>
      <c r="V128" s="51" t="e">
        <f t="shared" si="153"/>
        <v>#DIV/0!</v>
      </c>
      <c r="W128" s="78">
        <f t="shared" ref="W128:W133" si="218">E128+G128+I128+K128+M128+O128+Q128+S128+U128</f>
        <v>0</v>
      </c>
      <c r="X128" s="49" t="e">
        <f t="shared" si="158"/>
        <v>#DIV/0!</v>
      </c>
      <c r="Y128" s="78">
        <f t="shared" ref="Y128:Y133" si="219">E128+G128+I128+K128+M128+O128+Q128</f>
        <v>0</v>
      </c>
      <c r="Z128" s="49" t="e">
        <f t="shared" si="137"/>
        <v>#DIV/0!</v>
      </c>
    </row>
    <row r="129" spans="1:26" ht="18.75" customHeight="1" x14ac:dyDescent="0.35">
      <c r="A129" s="15" t="s">
        <v>68</v>
      </c>
      <c r="B129" s="219" t="s">
        <v>2</v>
      </c>
      <c r="C129" s="220"/>
      <c r="D129" s="19"/>
      <c r="E129" s="16"/>
      <c r="F129" s="30" t="e">
        <f t="shared" si="139"/>
        <v>#DIV/0!</v>
      </c>
      <c r="G129" s="16"/>
      <c r="H129" s="30" t="e">
        <f t="shared" si="141"/>
        <v>#DIV/0!</v>
      </c>
      <c r="I129" s="16"/>
      <c r="J129" s="30" t="e">
        <f t="shared" si="143"/>
        <v>#DIV/0!</v>
      </c>
      <c r="K129" s="16"/>
      <c r="L129" s="30" t="e">
        <f t="shared" si="145"/>
        <v>#DIV/0!</v>
      </c>
      <c r="M129" s="16"/>
      <c r="N129" s="30" t="e">
        <f t="shared" si="147"/>
        <v>#DIV/0!</v>
      </c>
      <c r="O129" s="17"/>
      <c r="P129" s="68" t="e">
        <f t="shared" si="149"/>
        <v>#DIV/0!</v>
      </c>
      <c r="Q129" s="17"/>
      <c r="R129" s="114" t="e">
        <f t="shared" si="201"/>
        <v>#DIV/0!</v>
      </c>
      <c r="S129" s="16"/>
      <c r="T129" s="30" t="e">
        <f t="shared" si="151"/>
        <v>#DIV/0!</v>
      </c>
      <c r="U129" s="17"/>
      <c r="V129" s="51" t="e">
        <f t="shared" si="153"/>
        <v>#DIV/0!</v>
      </c>
      <c r="W129" s="78">
        <f t="shared" si="218"/>
        <v>0</v>
      </c>
      <c r="X129" s="49" t="e">
        <f t="shared" si="158"/>
        <v>#DIV/0!</v>
      </c>
      <c r="Y129" s="78">
        <f t="shared" si="219"/>
        <v>0</v>
      </c>
      <c r="Z129" s="49" t="e">
        <f t="shared" si="137"/>
        <v>#DIV/0!</v>
      </c>
    </row>
    <row r="130" spans="1:26" ht="18.75" customHeight="1" x14ac:dyDescent="0.35">
      <c r="A130" s="15" t="s">
        <v>69</v>
      </c>
      <c r="B130" s="219" t="s">
        <v>2</v>
      </c>
      <c r="C130" s="220"/>
      <c r="D130" s="19"/>
      <c r="E130" s="16"/>
      <c r="F130" s="30" t="e">
        <f t="shared" si="139"/>
        <v>#DIV/0!</v>
      </c>
      <c r="G130" s="16"/>
      <c r="H130" s="30" t="e">
        <f t="shared" si="141"/>
        <v>#DIV/0!</v>
      </c>
      <c r="I130" s="16"/>
      <c r="J130" s="30" t="e">
        <f t="shared" si="143"/>
        <v>#DIV/0!</v>
      </c>
      <c r="K130" s="16"/>
      <c r="L130" s="30" t="e">
        <f t="shared" si="145"/>
        <v>#DIV/0!</v>
      </c>
      <c r="M130" s="16"/>
      <c r="N130" s="30" t="e">
        <f t="shared" si="147"/>
        <v>#DIV/0!</v>
      </c>
      <c r="O130" s="17"/>
      <c r="P130" s="68" t="e">
        <f t="shared" si="149"/>
        <v>#DIV/0!</v>
      </c>
      <c r="Q130" s="17"/>
      <c r="R130" s="114" t="e">
        <f t="shared" si="201"/>
        <v>#DIV/0!</v>
      </c>
      <c r="S130" s="16"/>
      <c r="T130" s="30" t="e">
        <f t="shared" si="151"/>
        <v>#DIV/0!</v>
      </c>
      <c r="U130" s="17"/>
      <c r="V130" s="51" t="e">
        <f t="shared" si="153"/>
        <v>#DIV/0!</v>
      </c>
      <c r="W130" s="78">
        <f t="shared" si="218"/>
        <v>0</v>
      </c>
      <c r="X130" s="49" t="e">
        <f t="shared" si="158"/>
        <v>#DIV/0!</v>
      </c>
      <c r="Y130" s="78">
        <f t="shared" si="219"/>
        <v>0</v>
      </c>
      <c r="Z130" s="49" t="e">
        <f t="shared" si="137"/>
        <v>#DIV/0!</v>
      </c>
    </row>
    <row r="131" spans="1:26" ht="18.75" customHeight="1" x14ac:dyDescent="0.35">
      <c r="A131" s="15" t="s">
        <v>70</v>
      </c>
      <c r="B131" s="219" t="s">
        <v>2</v>
      </c>
      <c r="C131" s="220"/>
      <c r="D131" s="19"/>
      <c r="E131" s="16"/>
      <c r="F131" s="30" t="e">
        <f t="shared" si="139"/>
        <v>#DIV/0!</v>
      </c>
      <c r="G131" s="16"/>
      <c r="H131" s="30" t="e">
        <f t="shared" si="141"/>
        <v>#DIV/0!</v>
      </c>
      <c r="I131" s="16"/>
      <c r="J131" s="30" t="e">
        <f t="shared" si="143"/>
        <v>#DIV/0!</v>
      </c>
      <c r="K131" s="16"/>
      <c r="L131" s="30" t="e">
        <f t="shared" si="145"/>
        <v>#DIV/0!</v>
      </c>
      <c r="M131" s="16"/>
      <c r="N131" s="30" t="e">
        <f t="shared" si="147"/>
        <v>#DIV/0!</v>
      </c>
      <c r="O131" s="17"/>
      <c r="P131" s="68" t="e">
        <f t="shared" si="149"/>
        <v>#DIV/0!</v>
      </c>
      <c r="Q131" s="17"/>
      <c r="R131" s="114" t="e">
        <f t="shared" si="201"/>
        <v>#DIV/0!</v>
      </c>
      <c r="S131" s="16"/>
      <c r="T131" s="30" t="e">
        <f t="shared" si="151"/>
        <v>#DIV/0!</v>
      </c>
      <c r="U131" s="17"/>
      <c r="V131" s="51" t="e">
        <f t="shared" si="153"/>
        <v>#DIV/0!</v>
      </c>
      <c r="W131" s="78">
        <f t="shared" si="218"/>
        <v>0</v>
      </c>
      <c r="X131" s="49" t="e">
        <f t="shared" si="158"/>
        <v>#DIV/0!</v>
      </c>
      <c r="Y131" s="78">
        <f t="shared" si="219"/>
        <v>0</v>
      </c>
      <c r="Z131" s="49" t="e">
        <f t="shared" si="137"/>
        <v>#DIV/0!</v>
      </c>
    </row>
    <row r="132" spans="1:26" ht="18.75" customHeight="1" x14ac:dyDescent="0.35">
      <c r="A132" s="15" t="s">
        <v>1</v>
      </c>
      <c r="B132" s="219" t="s">
        <v>2</v>
      </c>
      <c r="C132" s="220"/>
      <c r="D132" s="19"/>
      <c r="E132" s="16"/>
      <c r="F132" s="30" t="e">
        <f t="shared" si="139"/>
        <v>#DIV/0!</v>
      </c>
      <c r="G132" s="16"/>
      <c r="H132" s="30" t="e">
        <f t="shared" si="141"/>
        <v>#DIV/0!</v>
      </c>
      <c r="I132" s="16"/>
      <c r="J132" s="30" t="e">
        <f t="shared" si="143"/>
        <v>#DIV/0!</v>
      </c>
      <c r="K132" s="16"/>
      <c r="L132" s="30" t="e">
        <f t="shared" si="145"/>
        <v>#DIV/0!</v>
      </c>
      <c r="M132" s="16"/>
      <c r="N132" s="30" t="e">
        <f t="shared" si="147"/>
        <v>#DIV/0!</v>
      </c>
      <c r="O132" s="17"/>
      <c r="P132" s="68" t="e">
        <f t="shared" si="149"/>
        <v>#DIV/0!</v>
      </c>
      <c r="Q132" s="17"/>
      <c r="R132" s="114" t="e">
        <f t="shared" si="201"/>
        <v>#DIV/0!</v>
      </c>
      <c r="S132" s="16"/>
      <c r="T132" s="30" t="e">
        <f t="shared" si="151"/>
        <v>#DIV/0!</v>
      </c>
      <c r="U132" s="17"/>
      <c r="V132" s="51" t="e">
        <f t="shared" si="153"/>
        <v>#DIV/0!</v>
      </c>
      <c r="W132" s="78">
        <f t="shared" si="218"/>
        <v>0</v>
      </c>
      <c r="X132" s="49" t="e">
        <f t="shared" si="158"/>
        <v>#DIV/0!</v>
      </c>
      <c r="Y132" s="78">
        <f t="shared" si="219"/>
        <v>0</v>
      </c>
      <c r="Z132" s="49" t="e">
        <f t="shared" si="137"/>
        <v>#DIV/0!</v>
      </c>
    </row>
    <row r="133" spans="1:26" ht="18.75" customHeight="1" x14ac:dyDescent="0.35">
      <c r="A133" s="15" t="s">
        <v>71</v>
      </c>
      <c r="B133" s="219" t="s">
        <v>2</v>
      </c>
      <c r="C133" s="220"/>
      <c r="D133" s="19"/>
      <c r="E133" s="16"/>
      <c r="F133" s="30" t="e">
        <f t="shared" si="139"/>
        <v>#DIV/0!</v>
      </c>
      <c r="G133" s="16"/>
      <c r="H133" s="30" t="e">
        <f t="shared" si="141"/>
        <v>#DIV/0!</v>
      </c>
      <c r="I133" s="16"/>
      <c r="J133" s="30" t="e">
        <f t="shared" si="143"/>
        <v>#DIV/0!</v>
      </c>
      <c r="K133" s="16"/>
      <c r="L133" s="30" t="e">
        <f t="shared" si="145"/>
        <v>#DIV/0!</v>
      </c>
      <c r="M133" s="16"/>
      <c r="N133" s="30" t="e">
        <f t="shared" si="147"/>
        <v>#DIV/0!</v>
      </c>
      <c r="O133" s="17"/>
      <c r="P133" s="68" t="e">
        <f t="shared" si="149"/>
        <v>#DIV/0!</v>
      </c>
      <c r="Q133" s="17"/>
      <c r="R133" s="114" t="e">
        <f t="shared" si="201"/>
        <v>#DIV/0!</v>
      </c>
      <c r="S133" s="16"/>
      <c r="T133" s="30" t="e">
        <f t="shared" si="151"/>
        <v>#DIV/0!</v>
      </c>
      <c r="U133" s="17"/>
      <c r="V133" s="51" t="e">
        <f t="shared" si="153"/>
        <v>#DIV/0!</v>
      </c>
      <c r="W133" s="78">
        <f t="shared" si="218"/>
        <v>0</v>
      </c>
      <c r="X133" s="49" t="e">
        <f t="shared" si="158"/>
        <v>#DIV/0!</v>
      </c>
      <c r="Y133" s="78">
        <f t="shared" si="219"/>
        <v>0</v>
      </c>
      <c r="Z133" s="49" t="e">
        <f t="shared" si="137"/>
        <v>#DIV/0!</v>
      </c>
    </row>
    <row r="134" spans="1:26" s="14" customFormat="1" ht="18.75" customHeight="1" x14ac:dyDescent="0.35">
      <c r="A134" s="221" t="s">
        <v>41</v>
      </c>
      <c r="B134" s="222"/>
      <c r="C134" s="223"/>
      <c r="D134" s="20">
        <f t="shared" ref="D134:E134" si="220">SUM(D135:D141)</f>
        <v>0</v>
      </c>
      <c r="E134" s="12">
        <f t="shared" si="220"/>
        <v>0</v>
      </c>
      <c r="F134" s="13" t="e">
        <f t="shared" si="139"/>
        <v>#DIV/0!</v>
      </c>
      <c r="G134" s="12">
        <f t="shared" ref="G134" si="221">SUM(G135:G141)</f>
        <v>0</v>
      </c>
      <c r="H134" s="13" t="e">
        <f t="shared" si="141"/>
        <v>#DIV/0!</v>
      </c>
      <c r="I134" s="12">
        <f t="shared" ref="I134" si="222">SUM(I135:I141)</f>
        <v>0</v>
      </c>
      <c r="J134" s="13" t="e">
        <f t="shared" si="143"/>
        <v>#DIV/0!</v>
      </c>
      <c r="K134" s="12">
        <f t="shared" ref="K134" si="223">SUM(K135:K141)</f>
        <v>0</v>
      </c>
      <c r="L134" s="13" t="e">
        <f t="shared" si="145"/>
        <v>#DIV/0!</v>
      </c>
      <c r="M134" s="12">
        <f t="shared" ref="M134" si="224">SUM(M135:M141)</f>
        <v>0</v>
      </c>
      <c r="N134" s="13" t="e">
        <f t="shared" si="147"/>
        <v>#DIV/0!</v>
      </c>
      <c r="O134" s="25">
        <f t="shared" ref="O134" si="225">SUM(O135:O141)</f>
        <v>0</v>
      </c>
      <c r="P134" s="26" t="e">
        <f t="shared" si="149"/>
        <v>#DIV/0!</v>
      </c>
      <c r="Q134" s="115">
        <f>SUM(Q135:Q141)</f>
        <v>0</v>
      </c>
      <c r="R134" s="116" t="e">
        <f t="shared" si="201"/>
        <v>#DIV/0!</v>
      </c>
      <c r="S134" s="12">
        <f t="shared" ref="S134" si="226">SUM(S135:S141)</f>
        <v>0</v>
      </c>
      <c r="T134" s="13" t="e">
        <f t="shared" si="151"/>
        <v>#DIV/0!</v>
      </c>
      <c r="U134" s="27">
        <f t="shared" ref="U134" si="227">SUM(U135:U141)</f>
        <v>0</v>
      </c>
      <c r="V134" s="28" t="e">
        <f t="shared" si="153"/>
        <v>#DIV/0!</v>
      </c>
      <c r="W134" s="77">
        <f t="shared" ref="W134" si="228">SUM(W135:W141)</f>
        <v>0</v>
      </c>
      <c r="X134" s="48" t="e">
        <f t="shared" si="158"/>
        <v>#DIV/0!</v>
      </c>
      <c r="Y134" s="77">
        <f t="shared" ref="Y134" si="229">SUM(Y135:Y141)</f>
        <v>0</v>
      </c>
      <c r="Z134" s="79" t="e">
        <f t="shared" si="137"/>
        <v>#DIV/0!</v>
      </c>
    </row>
    <row r="135" spans="1:26" ht="18.75" customHeight="1" x14ac:dyDescent="0.35">
      <c r="A135" s="15" t="s">
        <v>52</v>
      </c>
      <c r="B135" s="219" t="s">
        <v>209</v>
      </c>
      <c r="C135" s="220"/>
      <c r="D135" s="19"/>
      <c r="E135" s="16"/>
      <c r="F135" s="30" t="e">
        <f t="shared" si="139"/>
        <v>#DIV/0!</v>
      </c>
      <c r="G135" s="16"/>
      <c r="H135" s="30" t="e">
        <f t="shared" si="141"/>
        <v>#DIV/0!</v>
      </c>
      <c r="I135" s="16"/>
      <c r="J135" s="30" t="e">
        <f t="shared" si="143"/>
        <v>#DIV/0!</v>
      </c>
      <c r="K135" s="16"/>
      <c r="L135" s="30" t="e">
        <f t="shared" si="145"/>
        <v>#DIV/0!</v>
      </c>
      <c r="M135" s="16"/>
      <c r="N135" s="30" t="e">
        <f t="shared" si="147"/>
        <v>#DIV/0!</v>
      </c>
      <c r="O135" s="17"/>
      <c r="P135" s="68" t="e">
        <f t="shared" si="149"/>
        <v>#DIV/0!</v>
      </c>
      <c r="Q135" s="17"/>
      <c r="R135" s="114" t="e">
        <f t="shared" si="201"/>
        <v>#DIV/0!</v>
      </c>
      <c r="S135" s="16"/>
      <c r="T135" s="30" t="e">
        <f t="shared" si="151"/>
        <v>#DIV/0!</v>
      </c>
      <c r="U135" s="17"/>
      <c r="V135" s="51" t="e">
        <f t="shared" si="153"/>
        <v>#DIV/0!</v>
      </c>
      <c r="W135" s="78">
        <f>E135+G135+I135+K135+M135+O135+Q135+S135+U135</f>
        <v>0</v>
      </c>
      <c r="X135" s="49" t="e">
        <f t="shared" si="158"/>
        <v>#DIV/0!</v>
      </c>
      <c r="Y135" s="78">
        <f>E135+G135+I135+K135+M135+O135+Q135</f>
        <v>0</v>
      </c>
      <c r="Z135" s="49" t="e">
        <f t="shared" si="137"/>
        <v>#DIV/0!</v>
      </c>
    </row>
    <row r="136" spans="1:26" ht="18.75" customHeight="1" x14ac:dyDescent="0.35">
      <c r="A136" s="15"/>
      <c r="B136" s="219" t="s">
        <v>80</v>
      </c>
      <c r="C136" s="220"/>
      <c r="D136" s="19"/>
      <c r="E136" s="16"/>
      <c r="F136" s="30" t="e">
        <f t="shared" si="139"/>
        <v>#DIV/0!</v>
      </c>
      <c r="G136" s="16"/>
      <c r="H136" s="30" t="e">
        <f t="shared" si="141"/>
        <v>#DIV/0!</v>
      </c>
      <c r="I136" s="16"/>
      <c r="J136" s="30" t="e">
        <f t="shared" si="143"/>
        <v>#DIV/0!</v>
      </c>
      <c r="K136" s="16"/>
      <c r="L136" s="30" t="e">
        <f t="shared" si="145"/>
        <v>#DIV/0!</v>
      </c>
      <c r="M136" s="16"/>
      <c r="N136" s="30" t="e">
        <f t="shared" si="147"/>
        <v>#DIV/0!</v>
      </c>
      <c r="O136" s="17"/>
      <c r="P136" s="68" t="e">
        <f t="shared" si="149"/>
        <v>#DIV/0!</v>
      </c>
      <c r="Q136" s="17"/>
      <c r="R136" s="114" t="e">
        <f t="shared" si="201"/>
        <v>#DIV/0!</v>
      </c>
      <c r="S136" s="16"/>
      <c r="T136" s="30" t="e">
        <f t="shared" si="151"/>
        <v>#DIV/0!</v>
      </c>
      <c r="U136" s="17"/>
      <c r="V136" s="51" t="e">
        <f t="shared" si="153"/>
        <v>#DIV/0!</v>
      </c>
      <c r="W136" s="78">
        <f t="shared" ref="W136:W141" si="230">E136+G136+I136+K136+M136+O136+Q136+S136+U136</f>
        <v>0</v>
      </c>
      <c r="X136" s="49" t="e">
        <f t="shared" si="158"/>
        <v>#DIV/0!</v>
      </c>
      <c r="Y136" s="78">
        <f t="shared" ref="Y136:Y141" si="231">E136+G136+I136+K136+M136+O136+Q136</f>
        <v>0</v>
      </c>
      <c r="Z136" s="49" t="e">
        <f t="shared" si="137"/>
        <v>#DIV/0!</v>
      </c>
    </row>
    <row r="137" spans="1:26" ht="18.75" customHeight="1" x14ac:dyDescent="0.35">
      <c r="A137" s="15" t="s">
        <v>68</v>
      </c>
      <c r="B137" s="219" t="s">
        <v>2</v>
      </c>
      <c r="C137" s="220"/>
      <c r="D137" s="19"/>
      <c r="E137" s="16"/>
      <c r="F137" s="30" t="e">
        <f t="shared" si="139"/>
        <v>#DIV/0!</v>
      </c>
      <c r="G137" s="16"/>
      <c r="H137" s="30" t="e">
        <f t="shared" si="141"/>
        <v>#DIV/0!</v>
      </c>
      <c r="I137" s="16"/>
      <c r="J137" s="30" t="e">
        <f t="shared" si="143"/>
        <v>#DIV/0!</v>
      </c>
      <c r="K137" s="16"/>
      <c r="L137" s="30" t="e">
        <f t="shared" si="145"/>
        <v>#DIV/0!</v>
      </c>
      <c r="M137" s="16"/>
      <c r="N137" s="30" t="e">
        <f t="shared" si="147"/>
        <v>#DIV/0!</v>
      </c>
      <c r="O137" s="17"/>
      <c r="P137" s="68" t="e">
        <f t="shared" si="149"/>
        <v>#DIV/0!</v>
      </c>
      <c r="Q137" s="17"/>
      <c r="R137" s="114" t="e">
        <f t="shared" si="201"/>
        <v>#DIV/0!</v>
      </c>
      <c r="S137" s="16"/>
      <c r="T137" s="30" t="e">
        <f t="shared" si="151"/>
        <v>#DIV/0!</v>
      </c>
      <c r="U137" s="17"/>
      <c r="V137" s="51" t="e">
        <f t="shared" si="153"/>
        <v>#DIV/0!</v>
      </c>
      <c r="W137" s="78">
        <f t="shared" si="230"/>
        <v>0</v>
      </c>
      <c r="X137" s="49" t="e">
        <f t="shared" si="158"/>
        <v>#DIV/0!</v>
      </c>
      <c r="Y137" s="78">
        <f t="shared" si="231"/>
        <v>0</v>
      </c>
      <c r="Z137" s="49" t="e">
        <f t="shared" si="137"/>
        <v>#DIV/0!</v>
      </c>
    </row>
    <row r="138" spans="1:26" ht="18.75" customHeight="1" x14ac:dyDescent="0.35">
      <c r="A138" s="15" t="s">
        <v>69</v>
      </c>
      <c r="B138" s="219" t="s">
        <v>2</v>
      </c>
      <c r="C138" s="220"/>
      <c r="D138" s="19"/>
      <c r="E138" s="16"/>
      <c r="F138" s="30" t="e">
        <f t="shared" si="139"/>
        <v>#DIV/0!</v>
      </c>
      <c r="G138" s="16"/>
      <c r="H138" s="30" t="e">
        <f t="shared" si="141"/>
        <v>#DIV/0!</v>
      </c>
      <c r="I138" s="16"/>
      <c r="J138" s="30" t="e">
        <f t="shared" si="143"/>
        <v>#DIV/0!</v>
      </c>
      <c r="K138" s="16"/>
      <c r="L138" s="30" t="e">
        <f t="shared" si="145"/>
        <v>#DIV/0!</v>
      </c>
      <c r="M138" s="16"/>
      <c r="N138" s="30" t="e">
        <f t="shared" si="147"/>
        <v>#DIV/0!</v>
      </c>
      <c r="O138" s="17"/>
      <c r="P138" s="68" t="e">
        <f t="shared" si="149"/>
        <v>#DIV/0!</v>
      </c>
      <c r="Q138" s="17"/>
      <c r="R138" s="114" t="e">
        <f t="shared" si="201"/>
        <v>#DIV/0!</v>
      </c>
      <c r="S138" s="16"/>
      <c r="T138" s="30" t="e">
        <f t="shared" si="151"/>
        <v>#DIV/0!</v>
      </c>
      <c r="U138" s="17"/>
      <c r="V138" s="51" t="e">
        <f t="shared" si="153"/>
        <v>#DIV/0!</v>
      </c>
      <c r="W138" s="78">
        <f t="shared" si="230"/>
        <v>0</v>
      </c>
      <c r="X138" s="49" t="e">
        <f t="shared" si="158"/>
        <v>#DIV/0!</v>
      </c>
      <c r="Y138" s="78">
        <f t="shared" si="231"/>
        <v>0</v>
      </c>
      <c r="Z138" s="49" t="e">
        <f t="shared" si="137"/>
        <v>#DIV/0!</v>
      </c>
    </row>
    <row r="139" spans="1:26" ht="18.75" customHeight="1" x14ac:dyDescent="0.35">
      <c r="A139" s="15" t="s">
        <v>70</v>
      </c>
      <c r="B139" s="219" t="s">
        <v>2</v>
      </c>
      <c r="C139" s="220"/>
      <c r="D139" s="19"/>
      <c r="E139" s="16"/>
      <c r="F139" s="30" t="e">
        <f t="shared" si="139"/>
        <v>#DIV/0!</v>
      </c>
      <c r="G139" s="16"/>
      <c r="H139" s="30" t="e">
        <f t="shared" si="141"/>
        <v>#DIV/0!</v>
      </c>
      <c r="I139" s="16"/>
      <c r="J139" s="30" t="e">
        <f t="shared" si="143"/>
        <v>#DIV/0!</v>
      </c>
      <c r="K139" s="16"/>
      <c r="L139" s="30" t="e">
        <f t="shared" si="145"/>
        <v>#DIV/0!</v>
      </c>
      <c r="M139" s="16"/>
      <c r="N139" s="30" t="e">
        <f t="shared" si="147"/>
        <v>#DIV/0!</v>
      </c>
      <c r="O139" s="17"/>
      <c r="P139" s="68" t="e">
        <f t="shared" si="149"/>
        <v>#DIV/0!</v>
      </c>
      <c r="Q139" s="17"/>
      <c r="R139" s="114" t="e">
        <f t="shared" si="201"/>
        <v>#DIV/0!</v>
      </c>
      <c r="S139" s="16"/>
      <c r="T139" s="30" t="e">
        <f t="shared" si="151"/>
        <v>#DIV/0!</v>
      </c>
      <c r="U139" s="17"/>
      <c r="V139" s="51" t="e">
        <f t="shared" si="153"/>
        <v>#DIV/0!</v>
      </c>
      <c r="W139" s="78">
        <f t="shared" si="230"/>
        <v>0</v>
      </c>
      <c r="X139" s="49" t="e">
        <f t="shared" si="158"/>
        <v>#DIV/0!</v>
      </c>
      <c r="Y139" s="78">
        <f t="shared" si="231"/>
        <v>0</v>
      </c>
      <c r="Z139" s="49" t="e">
        <f t="shared" si="137"/>
        <v>#DIV/0!</v>
      </c>
    </row>
    <row r="140" spans="1:26" ht="18.75" customHeight="1" x14ac:dyDescent="0.35">
      <c r="A140" s="15" t="s">
        <v>1</v>
      </c>
      <c r="B140" s="219" t="s">
        <v>2</v>
      </c>
      <c r="C140" s="220"/>
      <c r="D140" s="19"/>
      <c r="E140" s="16"/>
      <c r="F140" s="30" t="e">
        <f t="shared" si="139"/>
        <v>#DIV/0!</v>
      </c>
      <c r="G140" s="16"/>
      <c r="H140" s="30" t="e">
        <f t="shared" si="141"/>
        <v>#DIV/0!</v>
      </c>
      <c r="I140" s="16"/>
      <c r="J140" s="30" t="e">
        <f t="shared" si="143"/>
        <v>#DIV/0!</v>
      </c>
      <c r="K140" s="16"/>
      <c r="L140" s="30" t="e">
        <f t="shared" si="145"/>
        <v>#DIV/0!</v>
      </c>
      <c r="M140" s="16"/>
      <c r="N140" s="30" t="e">
        <f t="shared" si="147"/>
        <v>#DIV/0!</v>
      </c>
      <c r="O140" s="17"/>
      <c r="P140" s="68" t="e">
        <f t="shared" si="149"/>
        <v>#DIV/0!</v>
      </c>
      <c r="Q140" s="17"/>
      <c r="R140" s="114" t="e">
        <f t="shared" si="201"/>
        <v>#DIV/0!</v>
      </c>
      <c r="S140" s="16"/>
      <c r="T140" s="30" t="e">
        <f t="shared" si="151"/>
        <v>#DIV/0!</v>
      </c>
      <c r="U140" s="17"/>
      <c r="V140" s="51" t="e">
        <f t="shared" si="153"/>
        <v>#DIV/0!</v>
      </c>
      <c r="W140" s="78">
        <f t="shared" si="230"/>
        <v>0</v>
      </c>
      <c r="X140" s="49" t="e">
        <f t="shared" si="158"/>
        <v>#DIV/0!</v>
      </c>
      <c r="Y140" s="78">
        <f t="shared" si="231"/>
        <v>0</v>
      </c>
      <c r="Z140" s="49" t="e">
        <f t="shared" si="137"/>
        <v>#DIV/0!</v>
      </c>
    </row>
    <row r="141" spans="1:26" ht="18.75" customHeight="1" x14ac:dyDescent="0.35">
      <c r="A141" s="15" t="s">
        <v>71</v>
      </c>
      <c r="B141" s="219" t="s">
        <v>2</v>
      </c>
      <c r="C141" s="220"/>
      <c r="D141" s="19"/>
      <c r="E141" s="16"/>
      <c r="F141" s="30" t="e">
        <f t="shared" si="139"/>
        <v>#DIV/0!</v>
      </c>
      <c r="G141" s="16"/>
      <c r="H141" s="30" t="e">
        <f t="shared" si="141"/>
        <v>#DIV/0!</v>
      </c>
      <c r="I141" s="16"/>
      <c r="J141" s="30" t="e">
        <f t="shared" si="143"/>
        <v>#DIV/0!</v>
      </c>
      <c r="K141" s="16"/>
      <c r="L141" s="30" t="e">
        <f t="shared" si="145"/>
        <v>#DIV/0!</v>
      </c>
      <c r="M141" s="16"/>
      <c r="N141" s="30" t="e">
        <f t="shared" si="147"/>
        <v>#DIV/0!</v>
      </c>
      <c r="O141" s="17"/>
      <c r="P141" s="68" t="e">
        <f t="shared" si="149"/>
        <v>#DIV/0!</v>
      </c>
      <c r="Q141" s="17"/>
      <c r="R141" s="114" t="e">
        <f t="shared" si="201"/>
        <v>#DIV/0!</v>
      </c>
      <c r="S141" s="16"/>
      <c r="T141" s="30" t="e">
        <f t="shared" si="151"/>
        <v>#DIV/0!</v>
      </c>
      <c r="U141" s="17"/>
      <c r="V141" s="51" t="e">
        <f t="shared" si="153"/>
        <v>#DIV/0!</v>
      </c>
      <c r="W141" s="78">
        <f t="shared" si="230"/>
        <v>0</v>
      </c>
      <c r="X141" s="49" t="e">
        <f t="shared" si="158"/>
        <v>#DIV/0!</v>
      </c>
      <c r="Y141" s="78">
        <f t="shared" si="231"/>
        <v>0</v>
      </c>
      <c r="Z141" s="49" t="e">
        <f t="shared" si="137"/>
        <v>#DIV/0!</v>
      </c>
    </row>
    <row r="142" spans="1:26" s="14" customFormat="1" ht="18.75" customHeight="1" x14ac:dyDescent="0.35">
      <c r="A142" s="221" t="s">
        <v>42</v>
      </c>
      <c r="B142" s="222"/>
      <c r="C142" s="223"/>
      <c r="D142" s="20">
        <f t="shared" ref="D142:E142" si="232">SUM(D143:D149)</f>
        <v>0</v>
      </c>
      <c r="E142" s="12">
        <f t="shared" si="232"/>
        <v>0</v>
      </c>
      <c r="F142" s="13" t="e">
        <f t="shared" si="139"/>
        <v>#DIV/0!</v>
      </c>
      <c r="G142" s="12">
        <f t="shared" ref="G142" si="233">SUM(G143:G149)</f>
        <v>0</v>
      </c>
      <c r="H142" s="13" t="e">
        <f t="shared" si="141"/>
        <v>#DIV/0!</v>
      </c>
      <c r="I142" s="12">
        <f t="shared" ref="I142" si="234">SUM(I143:I149)</f>
        <v>0</v>
      </c>
      <c r="J142" s="13" t="e">
        <f t="shared" si="143"/>
        <v>#DIV/0!</v>
      </c>
      <c r="K142" s="12">
        <f t="shared" ref="K142" si="235">SUM(K143:K149)</f>
        <v>0</v>
      </c>
      <c r="L142" s="13" t="e">
        <f t="shared" si="145"/>
        <v>#DIV/0!</v>
      </c>
      <c r="M142" s="12">
        <f t="shared" ref="M142" si="236">SUM(M143:M149)</f>
        <v>0</v>
      </c>
      <c r="N142" s="13" t="e">
        <f t="shared" si="147"/>
        <v>#DIV/0!</v>
      </c>
      <c r="O142" s="25">
        <f t="shared" ref="O142" si="237">SUM(O143:O149)</f>
        <v>0</v>
      </c>
      <c r="P142" s="26" t="e">
        <f t="shared" si="149"/>
        <v>#DIV/0!</v>
      </c>
      <c r="Q142" s="115">
        <f>SUM(Q143:Q149)</f>
        <v>0</v>
      </c>
      <c r="R142" s="116" t="e">
        <f t="shared" si="201"/>
        <v>#DIV/0!</v>
      </c>
      <c r="S142" s="12">
        <f t="shared" ref="S142" si="238">SUM(S143:S149)</f>
        <v>0</v>
      </c>
      <c r="T142" s="13" t="e">
        <f t="shared" si="151"/>
        <v>#DIV/0!</v>
      </c>
      <c r="U142" s="27">
        <f t="shared" ref="U142" si="239">SUM(U143:U149)</f>
        <v>0</v>
      </c>
      <c r="V142" s="28" t="e">
        <f t="shared" si="153"/>
        <v>#DIV/0!</v>
      </c>
      <c r="W142" s="77">
        <f t="shared" ref="W142" si="240">SUM(W143:W149)</f>
        <v>0</v>
      </c>
      <c r="X142" s="48" t="e">
        <f t="shared" si="158"/>
        <v>#DIV/0!</v>
      </c>
      <c r="Y142" s="77">
        <f t="shared" ref="Y142" si="241">SUM(Y143:Y149)</f>
        <v>0</v>
      </c>
      <c r="Z142" s="79" t="e">
        <f t="shared" si="137"/>
        <v>#DIV/0!</v>
      </c>
    </row>
    <row r="143" spans="1:26" ht="18.75" customHeight="1" x14ac:dyDescent="0.35">
      <c r="A143" s="15" t="s">
        <v>52</v>
      </c>
      <c r="B143" s="219" t="s">
        <v>209</v>
      </c>
      <c r="C143" s="220"/>
      <c r="D143" s="19"/>
      <c r="E143" s="16"/>
      <c r="F143" s="30" t="e">
        <f t="shared" si="139"/>
        <v>#DIV/0!</v>
      </c>
      <c r="G143" s="16"/>
      <c r="H143" s="30" t="e">
        <f t="shared" si="141"/>
        <v>#DIV/0!</v>
      </c>
      <c r="I143" s="16"/>
      <c r="J143" s="30" t="e">
        <f t="shared" si="143"/>
        <v>#DIV/0!</v>
      </c>
      <c r="K143" s="16"/>
      <c r="L143" s="30" t="e">
        <f t="shared" si="145"/>
        <v>#DIV/0!</v>
      </c>
      <c r="M143" s="16"/>
      <c r="N143" s="30" t="e">
        <f t="shared" si="147"/>
        <v>#DIV/0!</v>
      </c>
      <c r="O143" s="17"/>
      <c r="P143" s="68" t="e">
        <f t="shared" si="149"/>
        <v>#DIV/0!</v>
      </c>
      <c r="Q143" s="17"/>
      <c r="R143" s="114" t="e">
        <f t="shared" si="201"/>
        <v>#DIV/0!</v>
      </c>
      <c r="S143" s="16"/>
      <c r="T143" s="30" t="e">
        <f t="shared" si="151"/>
        <v>#DIV/0!</v>
      </c>
      <c r="U143" s="17"/>
      <c r="V143" s="51" t="e">
        <f t="shared" si="153"/>
        <v>#DIV/0!</v>
      </c>
      <c r="W143" s="78">
        <f>E143+G143+I143+K143+M143+O143+Q143+S143+U143</f>
        <v>0</v>
      </c>
      <c r="X143" s="49" t="e">
        <f t="shared" si="158"/>
        <v>#DIV/0!</v>
      </c>
      <c r="Y143" s="78">
        <f>E143+G143+I143+K143+M143+O143+Q143</f>
        <v>0</v>
      </c>
      <c r="Z143" s="49" t="e">
        <f t="shared" si="137"/>
        <v>#DIV/0!</v>
      </c>
    </row>
    <row r="144" spans="1:26" ht="18.75" customHeight="1" x14ac:dyDescent="0.35">
      <c r="A144" s="15"/>
      <c r="B144" s="219" t="s">
        <v>80</v>
      </c>
      <c r="C144" s="220"/>
      <c r="D144" s="19"/>
      <c r="E144" s="16"/>
      <c r="F144" s="30" t="e">
        <f t="shared" si="139"/>
        <v>#DIV/0!</v>
      </c>
      <c r="G144" s="16"/>
      <c r="H144" s="30" t="e">
        <f t="shared" si="141"/>
        <v>#DIV/0!</v>
      </c>
      <c r="I144" s="16"/>
      <c r="J144" s="30" t="e">
        <f t="shared" si="143"/>
        <v>#DIV/0!</v>
      </c>
      <c r="K144" s="16"/>
      <c r="L144" s="30" t="e">
        <f t="shared" si="145"/>
        <v>#DIV/0!</v>
      </c>
      <c r="M144" s="16"/>
      <c r="N144" s="30" t="e">
        <f t="shared" si="147"/>
        <v>#DIV/0!</v>
      </c>
      <c r="O144" s="17"/>
      <c r="P144" s="68" t="e">
        <f t="shared" si="149"/>
        <v>#DIV/0!</v>
      </c>
      <c r="Q144" s="17"/>
      <c r="R144" s="114" t="e">
        <f t="shared" si="201"/>
        <v>#DIV/0!</v>
      </c>
      <c r="S144" s="16"/>
      <c r="T144" s="30" t="e">
        <f t="shared" si="151"/>
        <v>#DIV/0!</v>
      </c>
      <c r="U144" s="17"/>
      <c r="V144" s="51" t="e">
        <f t="shared" si="153"/>
        <v>#DIV/0!</v>
      </c>
      <c r="W144" s="78">
        <f t="shared" ref="W144:W149" si="242">E144+G144+I144+K144+M144+O144+Q144+S144+U144</f>
        <v>0</v>
      </c>
      <c r="X144" s="49" t="e">
        <f t="shared" si="158"/>
        <v>#DIV/0!</v>
      </c>
      <c r="Y144" s="78">
        <f t="shared" ref="Y144:Y149" si="243">E144+G144+I144+K144+M144+O144+Q144</f>
        <v>0</v>
      </c>
      <c r="Z144" s="49" t="e">
        <f t="shared" ref="Z144:Z207" si="244">Y144/$W144</f>
        <v>#DIV/0!</v>
      </c>
    </row>
    <row r="145" spans="1:26" ht="18.75" customHeight="1" x14ac:dyDescent="0.35">
      <c r="A145" s="15" t="s">
        <v>68</v>
      </c>
      <c r="B145" s="219" t="s">
        <v>2</v>
      </c>
      <c r="C145" s="220"/>
      <c r="D145" s="19"/>
      <c r="E145" s="16"/>
      <c r="F145" s="30" t="e">
        <f t="shared" si="139"/>
        <v>#DIV/0!</v>
      </c>
      <c r="G145" s="16"/>
      <c r="H145" s="30" t="e">
        <f t="shared" si="141"/>
        <v>#DIV/0!</v>
      </c>
      <c r="I145" s="16"/>
      <c r="J145" s="30" t="e">
        <f t="shared" si="143"/>
        <v>#DIV/0!</v>
      </c>
      <c r="K145" s="16"/>
      <c r="L145" s="30" t="e">
        <f t="shared" si="145"/>
        <v>#DIV/0!</v>
      </c>
      <c r="M145" s="16"/>
      <c r="N145" s="30" t="e">
        <f t="shared" si="147"/>
        <v>#DIV/0!</v>
      </c>
      <c r="O145" s="17"/>
      <c r="P145" s="68" t="e">
        <f t="shared" si="149"/>
        <v>#DIV/0!</v>
      </c>
      <c r="Q145" s="17"/>
      <c r="R145" s="114" t="e">
        <f t="shared" si="201"/>
        <v>#DIV/0!</v>
      </c>
      <c r="S145" s="16"/>
      <c r="T145" s="30" t="e">
        <f t="shared" si="151"/>
        <v>#DIV/0!</v>
      </c>
      <c r="U145" s="17"/>
      <c r="V145" s="51" t="e">
        <f t="shared" si="153"/>
        <v>#DIV/0!</v>
      </c>
      <c r="W145" s="78">
        <f t="shared" si="242"/>
        <v>0</v>
      </c>
      <c r="X145" s="49" t="e">
        <f t="shared" si="158"/>
        <v>#DIV/0!</v>
      </c>
      <c r="Y145" s="78">
        <f t="shared" si="243"/>
        <v>0</v>
      </c>
      <c r="Z145" s="49" t="e">
        <f t="shared" si="244"/>
        <v>#DIV/0!</v>
      </c>
    </row>
    <row r="146" spans="1:26" ht="18.75" customHeight="1" x14ac:dyDescent="0.35">
      <c r="A146" s="15" t="s">
        <v>69</v>
      </c>
      <c r="B146" s="219" t="s">
        <v>2</v>
      </c>
      <c r="C146" s="220"/>
      <c r="D146" s="19"/>
      <c r="E146" s="16"/>
      <c r="F146" s="30" t="e">
        <f t="shared" si="139"/>
        <v>#DIV/0!</v>
      </c>
      <c r="G146" s="16"/>
      <c r="H146" s="30" t="e">
        <f t="shared" si="141"/>
        <v>#DIV/0!</v>
      </c>
      <c r="I146" s="16"/>
      <c r="J146" s="30" t="e">
        <f t="shared" si="143"/>
        <v>#DIV/0!</v>
      </c>
      <c r="K146" s="16"/>
      <c r="L146" s="30" t="e">
        <f t="shared" si="145"/>
        <v>#DIV/0!</v>
      </c>
      <c r="M146" s="16"/>
      <c r="N146" s="30" t="e">
        <f t="shared" si="147"/>
        <v>#DIV/0!</v>
      </c>
      <c r="O146" s="17"/>
      <c r="P146" s="68" t="e">
        <f t="shared" si="149"/>
        <v>#DIV/0!</v>
      </c>
      <c r="Q146" s="17"/>
      <c r="R146" s="114" t="e">
        <f t="shared" si="201"/>
        <v>#DIV/0!</v>
      </c>
      <c r="S146" s="16"/>
      <c r="T146" s="30" t="e">
        <f t="shared" si="151"/>
        <v>#DIV/0!</v>
      </c>
      <c r="U146" s="17"/>
      <c r="V146" s="51" t="e">
        <f t="shared" si="153"/>
        <v>#DIV/0!</v>
      </c>
      <c r="W146" s="78">
        <f t="shared" si="242"/>
        <v>0</v>
      </c>
      <c r="X146" s="49" t="e">
        <f t="shared" si="158"/>
        <v>#DIV/0!</v>
      </c>
      <c r="Y146" s="78">
        <f t="shared" si="243"/>
        <v>0</v>
      </c>
      <c r="Z146" s="49" t="e">
        <f t="shared" si="244"/>
        <v>#DIV/0!</v>
      </c>
    </row>
    <row r="147" spans="1:26" ht="18.75" customHeight="1" x14ac:dyDescent="0.35">
      <c r="A147" s="15" t="s">
        <v>70</v>
      </c>
      <c r="B147" s="219" t="s">
        <v>2</v>
      </c>
      <c r="C147" s="220"/>
      <c r="D147" s="19"/>
      <c r="E147" s="16"/>
      <c r="F147" s="30" t="e">
        <f t="shared" si="139"/>
        <v>#DIV/0!</v>
      </c>
      <c r="G147" s="16"/>
      <c r="H147" s="30" t="e">
        <f t="shared" si="141"/>
        <v>#DIV/0!</v>
      </c>
      <c r="I147" s="16"/>
      <c r="J147" s="30" t="e">
        <f t="shared" si="143"/>
        <v>#DIV/0!</v>
      </c>
      <c r="K147" s="16"/>
      <c r="L147" s="30" t="e">
        <f t="shared" si="145"/>
        <v>#DIV/0!</v>
      </c>
      <c r="M147" s="16"/>
      <c r="N147" s="30" t="e">
        <f t="shared" si="147"/>
        <v>#DIV/0!</v>
      </c>
      <c r="O147" s="17"/>
      <c r="P147" s="68" t="e">
        <f t="shared" si="149"/>
        <v>#DIV/0!</v>
      </c>
      <c r="Q147" s="17"/>
      <c r="R147" s="114" t="e">
        <f t="shared" si="201"/>
        <v>#DIV/0!</v>
      </c>
      <c r="S147" s="16"/>
      <c r="T147" s="30" t="e">
        <f t="shared" si="151"/>
        <v>#DIV/0!</v>
      </c>
      <c r="U147" s="17"/>
      <c r="V147" s="51" t="e">
        <f t="shared" si="153"/>
        <v>#DIV/0!</v>
      </c>
      <c r="W147" s="78">
        <f t="shared" si="242"/>
        <v>0</v>
      </c>
      <c r="X147" s="49" t="e">
        <f t="shared" si="158"/>
        <v>#DIV/0!</v>
      </c>
      <c r="Y147" s="78">
        <f t="shared" si="243"/>
        <v>0</v>
      </c>
      <c r="Z147" s="49" t="e">
        <f t="shared" si="244"/>
        <v>#DIV/0!</v>
      </c>
    </row>
    <row r="148" spans="1:26" ht="18.75" customHeight="1" x14ac:dyDescent="0.35">
      <c r="A148" s="15" t="s">
        <v>1</v>
      </c>
      <c r="B148" s="219" t="s">
        <v>2</v>
      </c>
      <c r="C148" s="220"/>
      <c r="D148" s="19"/>
      <c r="E148" s="16"/>
      <c r="F148" s="30" t="e">
        <f t="shared" si="139"/>
        <v>#DIV/0!</v>
      </c>
      <c r="G148" s="16"/>
      <c r="H148" s="30" t="e">
        <f t="shared" si="141"/>
        <v>#DIV/0!</v>
      </c>
      <c r="I148" s="16"/>
      <c r="J148" s="30" t="e">
        <f t="shared" si="143"/>
        <v>#DIV/0!</v>
      </c>
      <c r="K148" s="16"/>
      <c r="L148" s="30" t="e">
        <f t="shared" si="145"/>
        <v>#DIV/0!</v>
      </c>
      <c r="M148" s="16"/>
      <c r="N148" s="30" t="e">
        <f t="shared" si="147"/>
        <v>#DIV/0!</v>
      </c>
      <c r="O148" s="17"/>
      <c r="P148" s="68" t="e">
        <f t="shared" si="149"/>
        <v>#DIV/0!</v>
      </c>
      <c r="Q148" s="17"/>
      <c r="R148" s="114" t="e">
        <f t="shared" si="201"/>
        <v>#DIV/0!</v>
      </c>
      <c r="S148" s="16"/>
      <c r="T148" s="30" t="e">
        <f t="shared" si="151"/>
        <v>#DIV/0!</v>
      </c>
      <c r="U148" s="17"/>
      <c r="V148" s="51" t="e">
        <f t="shared" si="153"/>
        <v>#DIV/0!</v>
      </c>
      <c r="W148" s="78">
        <f t="shared" si="242"/>
        <v>0</v>
      </c>
      <c r="X148" s="49" t="e">
        <f t="shared" si="158"/>
        <v>#DIV/0!</v>
      </c>
      <c r="Y148" s="78">
        <f t="shared" si="243"/>
        <v>0</v>
      </c>
      <c r="Z148" s="49" t="e">
        <f t="shared" si="244"/>
        <v>#DIV/0!</v>
      </c>
    </row>
    <row r="149" spans="1:26" ht="18.75" customHeight="1" x14ac:dyDescent="0.35">
      <c r="A149" s="15" t="s">
        <v>71</v>
      </c>
      <c r="B149" s="219" t="s">
        <v>2</v>
      </c>
      <c r="C149" s="220"/>
      <c r="D149" s="19"/>
      <c r="E149" s="16"/>
      <c r="F149" s="30" t="e">
        <f t="shared" si="139"/>
        <v>#DIV/0!</v>
      </c>
      <c r="G149" s="16"/>
      <c r="H149" s="30" t="e">
        <f t="shared" si="141"/>
        <v>#DIV/0!</v>
      </c>
      <c r="I149" s="16"/>
      <c r="J149" s="30" t="e">
        <f t="shared" si="143"/>
        <v>#DIV/0!</v>
      </c>
      <c r="K149" s="16"/>
      <c r="L149" s="30" t="e">
        <f t="shared" si="145"/>
        <v>#DIV/0!</v>
      </c>
      <c r="M149" s="16"/>
      <c r="N149" s="30" t="e">
        <f t="shared" si="147"/>
        <v>#DIV/0!</v>
      </c>
      <c r="O149" s="17"/>
      <c r="P149" s="68" t="e">
        <f t="shared" si="149"/>
        <v>#DIV/0!</v>
      </c>
      <c r="Q149" s="17"/>
      <c r="R149" s="114" t="e">
        <f t="shared" si="201"/>
        <v>#DIV/0!</v>
      </c>
      <c r="S149" s="16"/>
      <c r="T149" s="30" t="e">
        <f t="shared" si="151"/>
        <v>#DIV/0!</v>
      </c>
      <c r="U149" s="17"/>
      <c r="V149" s="51" t="e">
        <f t="shared" si="153"/>
        <v>#DIV/0!</v>
      </c>
      <c r="W149" s="78">
        <f t="shared" si="242"/>
        <v>0</v>
      </c>
      <c r="X149" s="49" t="e">
        <f t="shared" si="158"/>
        <v>#DIV/0!</v>
      </c>
      <c r="Y149" s="78">
        <f t="shared" si="243"/>
        <v>0</v>
      </c>
      <c r="Z149" s="49" t="e">
        <f t="shared" si="244"/>
        <v>#DIV/0!</v>
      </c>
    </row>
    <row r="150" spans="1:26" s="14" customFormat="1" ht="18.75" customHeight="1" x14ac:dyDescent="0.35">
      <c r="A150" s="221" t="s">
        <v>43</v>
      </c>
      <c r="B150" s="222"/>
      <c r="C150" s="223"/>
      <c r="D150" s="20">
        <f t="shared" ref="D150:E150" si="245">SUM(D151:D157)</f>
        <v>0</v>
      </c>
      <c r="E150" s="12">
        <f t="shared" si="245"/>
        <v>0</v>
      </c>
      <c r="F150" s="13" t="e">
        <f t="shared" ref="F150:F213" si="246">E150/$W150</f>
        <v>#DIV/0!</v>
      </c>
      <c r="G150" s="12">
        <f t="shared" ref="G150" si="247">SUM(G151:G157)</f>
        <v>0</v>
      </c>
      <c r="H150" s="13" t="e">
        <f t="shared" ref="H150:H213" si="248">G150/$W150</f>
        <v>#DIV/0!</v>
      </c>
      <c r="I150" s="12">
        <f t="shared" ref="I150" si="249">SUM(I151:I157)</f>
        <v>0</v>
      </c>
      <c r="J150" s="13" t="e">
        <f t="shared" ref="J150:J213" si="250">I150/$W150</f>
        <v>#DIV/0!</v>
      </c>
      <c r="K150" s="12">
        <f t="shared" ref="K150" si="251">SUM(K151:K157)</f>
        <v>0</v>
      </c>
      <c r="L150" s="13" t="e">
        <f t="shared" ref="L150:L213" si="252">K150/$W150</f>
        <v>#DIV/0!</v>
      </c>
      <c r="M150" s="12">
        <f t="shared" ref="M150" si="253">SUM(M151:M157)</f>
        <v>0</v>
      </c>
      <c r="N150" s="13" t="e">
        <f t="shared" ref="N150:N213" si="254">M150/$W150</f>
        <v>#DIV/0!</v>
      </c>
      <c r="O150" s="25">
        <f t="shared" ref="O150" si="255">SUM(O151:O157)</f>
        <v>0</v>
      </c>
      <c r="P150" s="26" t="e">
        <f t="shared" ref="P150:P213" si="256">O150/$W150</f>
        <v>#DIV/0!</v>
      </c>
      <c r="Q150" s="115">
        <f>SUM(Q151:Q157)</f>
        <v>0</v>
      </c>
      <c r="R150" s="116" t="e">
        <f t="shared" si="201"/>
        <v>#DIV/0!</v>
      </c>
      <c r="S150" s="12">
        <f t="shared" ref="S150" si="257">SUM(S151:S157)</f>
        <v>0</v>
      </c>
      <c r="T150" s="13" t="e">
        <f t="shared" ref="T150:T213" si="258">S150/$W150</f>
        <v>#DIV/0!</v>
      </c>
      <c r="U150" s="27">
        <f t="shared" ref="U150" si="259">SUM(U151:U157)</f>
        <v>0</v>
      </c>
      <c r="V150" s="28" t="e">
        <f t="shared" ref="V150:V213" si="260">U150/$W150</f>
        <v>#DIV/0!</v>
      </c>
      <c r="W150" s="77">
        <f t="shared" ref="W150" si="261">SUM(W151:W157)</f>
        <v>0</v>
      </c>
      <c r="X150" s="48" t="e">
        <f t="shared" si="158"/>
        <v>#DIV/0!</v>
      </c>
      <c r="Y150" s="77">
        <f t="shared" ref="Y150" si="262">SUM(Y151:Y157)</f>
        <v>0</v>
      </c>
      <c r="Z150" s="79" t="e">
        <f t="shared" si="244"/>
        <v>#DIV/0!</v>
      </c>
    </row>
    <row r="151" spans="1:26" ht="18.75" customHeight="1" x14ac:dyDescent="0.35">
      <c r="A151" s="15" t="s">
        <v>52</v>
      </c>
      <c r="B151" s="219" t="s">
        <v>209</v>
      </c>
      <c r="C151" s="220"/>
      <c r="D151" s="19"/>
      <c r="E151" s="16"/>
      <c r="F151" s="30" t="e">
        <f t="shared" si="246"/>
        <v>#DIV/0!</v>
      </c>
      <c r="G151" s="16"/>
      <c r="H151" s="30" t="e">
        <f t="shared" si="248"/>
        <v>#DIV/0!</v>
      </c>
      <c r="I151" s="16"/>
      <c r="J151" s="30" t="e">
        <f t="shared" si="250"/>
        <v>#DIV/0!</v>
      </c>
      <c r="K151" s="16"/>
      <c r="L151" s="30" t="e">
        <f t="shared" si="252"/>
        <v>#DIV/0!</v>
      </c>
      <c r="M151" s="16"/>
      <c r="N151" s="30" t="e">
        <f t="shared" si="254"/>
        <v>#DIV/0!</v>
      </c>
      <c r="O151" s="17"/>
      <c r="P151" s="68" t="e">
        <f t="shared" si="256"/>
        <v>#DIV/0!</v>
      </c>
      <c r="Q151" s="17"/>
      <c r="R151" s="114" t="e">
        <f t="shared" si="201"/>
        <v>#DIV/0!</v>
      </c>
      <c r="S151" s="16"/>
      <c r="T151" s="30" t="e">
        <f t="shared" si="258"/>
        <v>#DIV/0!</v>
      </c>
      <c r="U151" s="17"/>
      <c r="V151" s="51" t="e">
        <f t="shared" si="260"/>
        <v>#DIV/0!</v>
      </c>
      <c r="W151" s="78">
        <f>E151+G151+I151+K151+M151+O151+Q151+S151+U151</f>
        <v>0</v>
      </c>
      <c r="X151" s="49" t="e">
        <f t="shared" si="158"/>
        <v>#DIV/0!</v>
      </c>
      <c r="Y151" s="78">
        <f>E151+G151+I151+K151+M151+O151+Q151</f>
        <v>0</v>
      </c>
      <c r="Z151" s="49" t="e">
        <f t="shared" si="244"/>
        <v>#DIV/0!</v>
      </c>
    </row>
    <row r="152" spans="1:26" ht="18.75" customHeight="1" x14ac:dyDescent="0.35">
      <c r="A152" s="15"/>
      <c r="B152" s="219" t="s">
        <v>80</v>
      </c>
      <c r="C152" s="220"/>
      <c r="D152" s="19"/>
      <c r="E152" s="16"/>
      <c r="F152" s="30" t="e">
        <f t="shared" si="246"/>
        <v>#DIV/0!</v>
      </c>
      <c r="G152" s="16"/>
      <c r="H152" s="30" t="e">
        <f t="shared" si="248"/>
        <v>#DIV/0!</v>
      </c>
      <c r="I152" s="16"/>
      <c r="J152" s="30" t="e">
        <f t="shared" si="250"/>
        <v>#DIV/0!</v>
      </c>
      <c r="K152" s="16"/>
      <c r="L152" s="30" t="e">
        <f t="shared" si="252"/>
        <v>#DIV/0!</v>
      </c>
      <c r="M152" s="16"/>
      <c r="N152" s="30" t="e">
        <f t="shared" si="254"/>
        <v>#DIV/0!</v>
      </c>
      <c r="O152" s="17"/>
      <c r="P152" s="68" t="e">
        <f t="shared" si="256"/>
        <v>#DIV/0!</v>
      </c>
      <c r="Q152" s="17"/>
      <c r="R152" s="114" t="e">
        <f t="shared" si="201"/>
        <v>#DIV/0!</v>
      </c>
      <c r="S152" s="16"/>
      <c r="T152" s="30" t="e">
        <f t="shared" si="258"/>
        <v>#DIV/0!</v>
      </c>
      <c r="U152" s="17"/>
      <c r="V152" s="51" t="e">
        <f t="shared" si="260"/>
        <v>#DIV/0!</v>
      </c>
      <c r="W152" s="78">
        <f t="shared" ref="W152:W157" si="263">E152+G152+I152+K152+M152+O152+Q152+S152+U152</f>
        <v>0</v>
      </c>
      <c r="X152" s="49" t="e">
        <f t="shared" si="158"/>
        <v>#DIV/0!</v>
      </c>
      <c r="Y152" s="78">
        <f t="shared" ref="Y152:Y157" si="264">E152+G152+I152+K152+M152+O152+Q152</f>
        <v>0</v>
      </c>
      <c r="Z152" s="49" t="e">
        <f t="shared" si="244"/>
        <v>#DIV/0!</v>
      </c>
    </row>
    <row r="153" spans="1:26" ht="18.75" customHeight="1" x14ac:dyDescent="0.35">
      <c r="A153" s="15" t="s">
        <v>68</v>
      </c>
      <c r="B153" s="219" t="s">
        <v>2</v>
      </c>
      <c r="C153" s="220"/>
      <c r="D153" s="19"/>
      <c r="E153" s="16"/>
      <c r="F153" s="30" t="e">
        <f t="shared" si="246"/>
        <v>#DIV/0!</v>
      </c>
      <c r="G153" s="16"/>
      <c r="H153" s="30" t="e">
        <f t="shared" si="248"/>
        <v>#DIV/0!</v>
      </c>
      <c r="I153" s="16"/>
      <c r="J153" s="30" t="e">
        <f t="shared" si="250"/>
        <v>#DIV/0!</v>
      </c>
      <c r="K153" s="16"/>
      <c r="L153" s="30" t="e">
        <f t="shared" si="252"/>
        <v>#DIV/0!</v>
      </c>
      <c r="M153" s="16"/>
      <c r="N153" s="30" t="e">
        <f t="shared" si="254"/>
        <v>#DIV/0!</v>
      </c>
      <c r="O153" s="17"/>
      <c r="P153" s="68" t="e">
        <f t="shared" si="256"/>
        <v>#DIV/0!</v>
      </c>
      <c r="Q153" s="17"/>
      <c r="R153" s="114" t="e">
        <f t="shared" si="201"/>
        <v>#DIV/0!</v>
      </c>
      <c r="S153" s="16"/>
      <c r="T153" s="30" t="e">
        <f t="shared" si="258"/>
        <v>#DIV/0!</v>
      </c>
      <c r="U153" s="17"/>
      <c r="V153" s="51" t="e">
        <f t="shared" si="260"/>
        <v>#DIV/0!</v>
      </c>
      <c r="W153" s="78">
        <f t="shared" si="263"/>
        <v>0</v>
      </c>
      <c r="X153" s="49" t="e">
        <f t="shared" si="158"/>
        <v>#DIV/0!</v>
      </c>
      <c r="Y153" s="78">
        <f t="shared" si="264"/>
        <v>0</v>
      </c>
      <c r="Z153" s="49" t="e">
        <f t="shared" si="244"/>
        <v>#DIV/0!</v>
      </c>
    </row>
    <row r="154" spans="1:26" ht="18.75" customHeight="1" x14ac:dyDescent="0.35">
      <c r="A154" s="15" t="s">
        <v>69</v>
      </c>
      <c r="B154" s="219" t="s">
        <v>2</v>
      </c>
      <c r="C154" s="220"/>
      <c r="D154" s="19"/>
      <c r="E154" s="16"/>
      <c r="F154" s="30" t="e">
        <f t="shared" si="246"/>
        <v>#DIV/0!</v>
      </c>
      <c r="G154" s="16"/>
      <c r="H154" s="30" t="e">
        <f t="shared" si="248"/>
        <v>#DIV/0!</v>
      </c>
      <c r="I154" s="16"/>
      <c r="J154" s="30" t="e">
        <f t="shared" si="250"/>
        <v>#DIV/0!</v>
      </c>
      <c r="K154" s="16"/>
      <c r="L154" s="30" t="e">
        <f t="shared" si="252"/>
        <v>#DIV/0!</v>
      </c>
      <c r="M154" s="16"/>
      <c r="N154" s="30" t="e">
        <f t="shared" si="254"/>
        <v>#DIV/0!</v>
      </c>
      <c r="O154" s="17"/>
      <c r="P154" s="68" t="e">
        <f t="shared" si="256"/>
        <v>#DIV/0!</v>
      </c>
      <c r="Q154" s="17"/>
      <c r="R154" s="114" t="e">
        <f t="shared" si="201"/>
        <v>#DIV/0!</v>
      </c>
      <c r="S154" s="16"/>
      <c r="T154" s="30" t="e">
        <f t="shared" si="258"/>
        <v>#DIV/0!</v>
      </c>
      <c r="U154" s="17"/>
      <c r="V154" s="51" t="e">
        <f t="shared" si="260"/>
        <v>#DIV/0!</v>
      </c>
      <c r="W154" s="78">
        <f t="shared" si="263"/>
        <v>0</v>
      </c>
      <c r="X154" s="49" t="e">
        <f t="shared" si="158"/>
        <v>#DIV/0!</v>
      </c>
      <c r="Y154" s="78">
        <f t="shared" si="264"/>
        <v>0</v>
      </c>
      <c r="Z154" s="49" t="e">
        <f t="shared" si="244"/>
        <v>#DIV/0!</v>
      </c>
    </row>
    <row r="155" spans="1:26" ht="18.75" customHeight="1" x14ac:dyDescent="0.35">
      <c r="A155" s="15" t="s">
        <v>70</v>
      </c>
      <c r="B155" s="219" t="s">
        <v>2</v>
      </c>
      <c r="C155" s="220"/>
      <c r="D155" s="19"/>
      <c r="E155" s="16"/>
      <c r="F155" s="30" t="e">
        <f t="shared" si="246"/>
        <v>#DIV/0!</v>
      </c>
      <c r="G155" s="16"/>
      <c r="H155" s="30" t="e">
        <f t="shared" si="248"/>
        <v>#DIV/0!</v>
      </c>
      <c r="I155" s="16"/>
      <c r="J155" s="30" t="e">
        <f t="shared" si="250"/>
        <v>#DIV/0!</v>
      </c>
      <c r="K155" s="16"/>
      <c r="L155" s="30" t="e">
        <f t="shared" si="252"/>
        <v>#DIV/0!</v>
      </c>
      <c r="M155" s="16"/>
      <c r="N155" s="30" t="e">
        <f t="shared" si="254"/>
        <v>#DIV/0!</v>
      </c>
      <c r="O155" s="17"/>
      <c r="P155" s="68" t="e">
        <f t="shared" si="256"/>
        <v>#DIV/0!</v>
      </c>
      <c r="Q155" s="17"/>
      <c r="R155" s="114" t="e">
        <f t="shared" si="201"/>
        <v>#DIV/0!</v>
      </c>
      <c r="S155" s="16"/>
      <c r="T155" s="30" t="e">
        <f t="shared" si="258"/>
        <v>#DIV/0!</v>
      </c>
      <c r="U155" s="17"/>
      <c r="V155" s="51" t="e">
        <f t="shared" si="260"/>
        <v>#DIV/0!</v>
      </c>
      <c r="W155" s="78">
        <f t="shared" si="263"/>
        <v>0</v>
      </c>
      <c r="X155" s="49" t="e">
        <f t="shared" si="158"/>
        <v>#DIV/0!</v>
      </c>
      <c r="Y155" s="78">
        <f t="shared" si="264"/>
        <v>0</v>
      </c>
      <c r="Z155" s="49" t="e">
        <f t="shared" si="244"/>
        <v>#DIV/0!</v>
      </c>
    </row>
    <row r="156" spans="1:26" ht="18.75" customHeight="1" x14ac:dyDescent="0.35">
      <c r="A156" s="15" t="s">
        <v>1</v>
      </c>
      <c r="B156" s="219" t="s">
        <v>2</v>
      </c>
      <c r="C156" s="220"/>
      <c r="D156" s="19"/>
      <c r="E156" s="16"/>
      <c r="F156" s="30" t="e">
        <f t="shared" si="246"/>
        <v>#DIV/0!</v>
      </c>
      <c r="G156" s="16"/>
      <c r="H156" s="30" t="e">
        <f t="shared" si="248"/>
        <v>#DIV/0!</v>
      </c>
      <c r="I156" s="16"/>
      <c r="J156" s="30" t="e">
        <f t="shared" si="250"/>
        <v>#DIV/0!</v>
      </c>
      <c r="K156" s="16"/>
      <c r="L156" s="30" t="e">
        <f t="shared" si="252"/>
        <v>#DIV/0!</v>
      </c>
      <c r="M156" s="16"/>
      <c r="N156" s="30" t="e">
        <f t="shared" si="254"/>
        <v>#DIV/0!</v>
      </c>
      <c r="O156" s="17"/>
      <c r="P156" s="68" t="e">
        <f t="shared" si="256"/>
        <v>#DIV/0!</v>
      </c>
      <c r="Q156" s="17"/>
      <c r="R156" s="114" t="e">
        <f t="shared" si="201"/>
        <v>#DIV/0!</v>
      </c>
      <c r="S156" s="16"/>
      <c r="T156" s="30" t="e">
        <f t="shared" si="258"/>
        <v>#DIV/0!</v>
      </c>
      <c r="U156" s="17"/>
      <c r="V156" s="51" t="e">
        <f t="shared" si="260"/>
        <v>#DIV/0!</v>
      </c>
      <c r="W156" s="78">
        <f t="shared" si="263"/>
        <v>0</v>
      </c>
      <c r="X156" s="49" t="e">
        <f t="shared" si="158"/>
        <v>#DIV/0!</v>
      </c>
      <c r="Y156" s="78">
        <f t="shared" si="264"/>
        <v>0</v>
      </c>
      <c r="Z156" s="49" t="e">
        <f t="shared" si="244"/>
        <v>#DIV/0!</v>
      </c>
    </row>
    <row r="157" spans="1:26" ht="18.75" customHeight="1" x14ac:dyDescent="0.35">
      <c r="A157" s="15" t="s">
        <v>71</v>
      </c>
      <c r="B157" s="219" t="s">
        <v>2</v>
      </c>
      <c r="C157" s="220"/>
      <c r="D157" s="19"/>
      <c r="E157" s="16"/>
      <c r="F157" s="30" t="e">
        <f t="shared" si="246"/>
        <v>#DIV/0!</v>
      </c>
      <c r="G157" s="16"/>
      <c r="H157" s="30" t="e">
        <f t="shared" si="248"/>
        <v>#DIV/0!</v>
      </c>
      <c r="I157" s="16"/>
      <c r="J157" s="30" t="e">
        <f t="shared" si="250"/>
        <v>#DIV/0!</v>
      </c>
      <c r="K157" s="16"/>
      <c r="L157" s="30" t="e">
        <f t="shared" si="252"/>
        <v>#DIV/0!</v>
      </c>
      <c r="M157" s="16"/>
      <c r="N157" s="30" t="e">
        <f t="shared" si="254"/>
        <v>#DIV/0!</v>
      </c>
      <c r="O157" s="17"/>
      <c r="P157" s="68" t="e">
        <f t="shared" si="256"/>
        <v>#DIV/0!</v>
      </c>
      <c r="Q157" s="17"/>
      <c r="R157" s="114" t="e">
        <f t="shared" si="201"/>
        <v>#DIV/0!</v>
      </c>
      <c r="S157" s="16"/>
      <c r="T157" s="30" t="e">
        <f t="shared" si="258"/>
        <v>#DIV/0!</v>
      </c>
      <c r="U157" s="17"/>
      <c r="V157" s="51" t="e">
        <f t="shared" si="260"/>
        <v>#DIV/0!</v>
      </c>
      <c r="W157" s="78">
        <f t="shared" si="263"/>
        <v>0</v>
      </c>
      <c r="X157" s="49" t="e">
        <f t="shared" ref="X157:X220" si="265">W157/$D157</f>
        <v>#DIV/0!</v>
      </c>
      <c r="Y157" s="78">
        <f t="shared" si="264"/>
        <v>0</v>
      </c>
      <c r="Z157" s="49" t="e">
        <f t="shared" si="244"/>
        <v>#DIV/0!</v>
      </c>
    </row>
    <row r="158" spans="1:26" s="14" customFormat="1" ht="18.75" customHeight="1" x14ac:dyDescent="0.35">
      <c r="A158" s="221" t="s">
        <v>44</v>
      </c>
      <c r="B158" s="222"/>
      <c r="C158" s="223"/>
      <c r="D158" s="20">
        <f t="shared" ref="D158:E158" si="266">SUM(D159:D165)</f>
        <v>0</v>
      </c>
      <c r="E158" s="12">
        <f t="shared" si="266"/>
        <v>0</v>
      </c>
      <c r="F158" s="13" t="e">
        <f t="shared" si="246"/>
        <v>#DIV/0!</v>
      </c>
      <c r="G158" s="12">
        <f t="shared" ref="G158" si="267">SUM(G159:G165)</f>
        <v>0</v>
      </c>
      <c r="H158" s="13" t="e">
        <f t="shared" si="248"/>
        <v>#DIV/0!</v>
      </c>
      <c r="I158" s="12">
        <f t="shared" ref="I158" si="268">SUM(I159:I165)</f>
        <v>0</v>
      </c>
      <c r="J158" s="13" t="e">
        <f t="shared" si="250"/>
        <v>#DIV/0!</v>
      </c>
      <c r="K158" s="12">
        <f t="shared" ref="K158" si="269">SUM(K159:K165)</f>
        <v>0</v>
      </c>
      <c r="L158" s="13" t="e">
        <f t="shared" si="252"/>
        <v>#DIV/0!</v>
      </c>
      <c r="M158" s="12">
        <f t="shared" ref="M158" si="270">SUM(M159:M165)</f>
        <v>0</v>
      </c>
      <c r="N158" s="13" t="e">
        <f t="shared" si="254"/>
        <v>#DIV/0!</v>
      </c>
      <c r="O158" s="25">
        <f t="shared" ref="O158" si="271">SUM(O159:O165)</f>
        <v>0</v>
      </c>
      <c r="P158" s="26" t="e">
        <f t="shared" si="256"/>
        <v>#DIV/0!</v>
      </c>
      <c r="Q158" s="115">
        <f>SUM(Q159:Q165)</f>
        <v>0</v>
      </c>
      <c r="R158" s="116" t="e">
        <f t="shared" si="201"/>
        <v>#DIV/0!</v>
      </c>
      <c r="S158" s="12">
        <f t="shared" ref="S158" si="272">SUM(S159:S165)</f>
        <v>0</v>
      </c>
      <c r="T158" s="13" t="e">
        <f t="shared" si="258"/>
        <v>#DIV/0!</v>
      </c>
      <c r="U158" s="27">
        <f t="shared" ref="U158" si="273">SUM(U159:U165)</f>
        <v>0</v>
      </c>
      <c r="V158" s="28" t="e">
        <f t="shared" si="260"/>
        <v>#DIV/0!</v>
      </c>
      <c r="W158" s="77">
        <f t="shared" ref="W158" si="274">SUM(W159:W165)</f>
        <v>0</v>
      </c>
      <c r="X158" s="48" t="e">
        <f t="shared" si="265"/>
        <v>#DIV/0!</v>
      </c>
      <c r="Y158" s="77">
        <f t="shared" ref="Y158" si="275">SUM(Y159:Y165)</f>
        <v>0</v>
      </c>
      <c r="Z158" s="79" t="e">
        <f t="shared" si="244"/>
        <v>#DIV/0!</v>
      </c>
    </row>
    <row r="159" spans="1:26" ht="18.75" customHeight="1" x14ac:dyDescent="0.35">
      <c r="A159" s="15" t="s">
        <v>52</v>
      </c>
      <c r="B159" s="219" t="s">
        <v>209</v>
      </c>
      <c r="C159" s="220"/>
      <c r="D159" s="19"/>
      <c r="E159" s="16"/>
      <c r="F159" s="30" t="e">
        <f t="shared" si="246"/>
        <v>#DIV/0!</v>
      </c>
      <c r="G159" s="16"/>
      <c r="H159" s="30" t="e">
        <f t="shared" si="248"/>
        <v>#DIV/0!</v>
      </c>
      <c r="I159" s="16"/>
      <c r="J159" s="30" t="e">
        <f t="shared" si="250"/>
        <v>#DIV/0!</v>
      </c>
      <c r="K159" s="16"/>
      <c r="L159" s="30" t="e">
        <f t="shared" si="252"/>
        <v>#DIV/0!</v>
      </c>
      <c r="M159" s="16"/>
      <c r="N159" s="30" t="e">
        <f t="shared" si="254"/>
        <v>#DIV/0!</v>
      </c>
      <c r="O159" s="17"/>
      <c r="P159" s="68" t="e">
        <f t="shared" si="256"/>
        <v>#DIV/0!</v>
      </c>
      <c r="Q159" s="17"/>
      <c r="R159" s="114" t="e">
        <f t="shared" si="201"/>
        <v>#DIV/0!</v>
      </c>
      <c r="S159" s="16"/>
      <c r="T159" s="30" t="e">
        <f t="shared" si="258"/>
        <v>#DIV/0!</v>
      </c>
      <c r="U159" s="17"/>
      <c r="V159" s="51" t="e">
        <f t="shared" si="260"/>
        <v>#DIV/0!</v>
      </c>
      <c r="W159" s="78">
        <f>E159+G159+I159+K159+M159+O159+Q159+S159+U159</f>
        <v>0</v>
      </c>
      <c r="X159" s="49" t="e">
        <f t="shared" si="265"/>
        <v>#DIV/0!</v>
      </c>
      <c r="Y159" s="78">
        <f>E159+G159+I159+K159+M159+O159+Q159</f>
        <v>0</v>
      </c>
      <c r="Z159" s="49" t="e">
        <f t="shared" si="244"/>
        <v>#DIV/0!</v>
      </c>
    </row>
    <row r="160" spans="1:26" ht="18.75" customHeight="1" x14ac:dyDescent="0.35">
      <c r="A160" s="15"/>
      <c r="B160" s="219" t="s">
        <v>80</v>
      </c>
      <c r="C160" s="220"/>
      <c r="D160" s="19"/>
      <c r="E160" s="16"/>
      <c r="F160" s="30" t="e">
        <f t="shared" si="246"/>
        <v>#DIV/0!</v>
      </c>
      <c r="G160" s="16"/>
      <c r="H160" s="30" t="e">
        <f t="shared" si="248"/>
        <v>#DIV/0!</v>
      </c>
      <c r="I160" s="16"/>
      <c r="J160" s="30" t="e">
        <f t="shared" si="250"/>
        <v>#DIV/0!</v>
      </c>
      <c r="K160" s="16"/>
      <c r="L160" s="30" t="e">
        <f t="shared" si="252"/>
        <v>#DIV/0!</v>
      </c>
      <c r="M160" s="16"/>
      <c r="N160" s="30" t="e">
        <f t="shared" si="254"/>
        <v>#DIV/0!</v>
      </c>
      <c r="O160" s="17"/>
      <c r="P160" s="68" t="e">
        <f t="shared" si="256"/>
        <v>#DIV/0!</v>
      </c>
      <c r="Q160" s="17"/>
      <c r="R160" s="114" t="e">
        <f t="shared" si="201"/>
        <v>#DIV/0!</v>
      </c>
      <c r="S160" s="16"/>
      <c r="T160" s="30" t="e">
        <f t="shared" si="258"/>
        <v>#DIV/0!</v>
      </c>
      <c r="U160" s="17"/>
      <c r="V160" s="51" t="e">
        <f t="shared" si="260"/>
        <v>#DIV/0!</v>
      </c>
      <c r="W160" s="78">
        <f t="shared" ref="W160:W165" si="276">E160+G160+I160+K160+M160+O160+Q160+S160+U160</f>
        <v>0</v>
      </c>
      <c r="X160" s="49" t="e">
        <f t="shared" si="265"/>
        <v>#DIV/0!</v>
      </c>
      <c r="Y160" s="78">
        <f t="shared" ref="Y160:Y165" si="277">E160+G160+I160+K160+M160+O160+Q160</f>
        <v>0</v>
      </c>
      <c r="Z160" s="49" t="e">
        <f t="shared" si="244"/>
        <v>#DIV/0!</v>
      </c>
    </row>
    <row r="161" spans="1:26" ht="18.75" customHeight="1" x14ac:dyDescent="0.35">
      <c r="A161" s="15" t="s">
        <v>68</v>
      </c>
      <c r="B161" s="219" t="s">
        <v>2</v>
      </c>
      <c r="C161" s="220"/>
      <c r="D161" s="19"/>
      <c r="E161" s="16"/>
      <c r="F161" s="30" t="e">
        <f t="shared" si="246"/>
        <v>#DIV/0!</v>
      </c>
      <c r="G161" s="16"/>
      <c r="H161" s="30" t="e">
        <f t="shared" si="248"/>
        <v>#DIV/0!</v>
      </c>
      <c r="I161" s="16"/>
      <c r="J161" s="30" t="e">
        <f t="shared" si="250"/>
        <v>#DIV/0!</v>
      </c>
      <c r="K161" s="16"/>
      <c r="L161" s="30" t="e">
        <f t="shared" si="252"/>
        <v>#DIV/0!</v>
      </c>
      <c r="M161" s="16"/>
      <c r="N161" s="30" t="e">
        <f t="shared" si="254"/>
        <v>#DIV/0!</v>
      </c>
      <c r="O161" s="17"/>
      <c r="P161" s="68" t="e">
        <f t="shared" si="256"/>
        <v>#DIV/0!</v>
      </c>
      <c r="Q161" s="17"/>
      <c r="R161" s="114" t="e">
        <f t="shared" si="201"/>
        <v>#DIV/0!</v>
      </c>
      <c r="S161" s="16"/>
      <c r="T161" s="30" t="e">
        <f t="shared" si="258"/>
        <v>#DIV/0!</v>
      </c>
      <c r="U161" s="17"/>
      <c r="V161" s="51" t="e">
        <f t="shared" si="260"/>
        <v>#DIV/0!</v>
      </c>
      <c r="W161" s="78">
        <f t="shared" si="276"/>
        <v>0</v>
      </c>
      <c r="X161" s="49" t="e">
        <f t="shared" si="265"/>
        <v>#DIV/0!</v>
      </c>
      <c r="Y161" s="78">
        <f t="shared" si="277"/>
        <v>0</v>
      </c>
      <c r="Z161" s="49" t="e">
        <f t="shared" si="244"/>
        <v>#DIV/0!</v>
      </c>
    </row>
    <row r="162" spans="1:26" ht="18.75" customHeight="1" x14ac:dyDescent="0.35">
      <c r="A162" s="15" t="s">
        <v>69</v>
      </c>
      <c r="B162" s="219" t="s">
        <v>2</v>
      </c>
      <c r="C162" s="220"/>
      <c r="D162" s="19"/>
      <c r="E162" s="16"/>
      <c r="F162" s="30" t="e">
        <f t="shared" si="246"/>
        <v>#DIV/0!</v>
      </c>
      <c r="G162" s="16"/>
      <c r="H162" s="30" t="e">
        <f t="shared" si="248"/>
        <v>#DIV/0!</v>
      </c>
      <c r="I162" s="16"/>
      <c r="J162" s="30" t="e">
        <f t="shared" si="250"/>
        <v>#DIV/0!</v>
      </c>
      <c r="K162" s="16"/>
      <c r="L162" s="30" t="e">
        <f t="shared" si="252"/>
        <v>#DIV/0!</v>
      </c>
      <c r="M162" s="16"/>
      <c r="N162" s="30" t="e">
        <f t="shared" si="254"/>
        <v>#DIV/0!</v>
      </c>
      <c r="O162" s="17"/>
      <c r="P162" s="68" t="e">
        <f t="shared" si="256"/>
        <v>#DIV/0!</v>
      </c>
      <c r="Q162" s="17"/>
      <c r="R162" s="114" t="e">
        <f t="shared" si="201"/>
        <v>#DIV/0!</v>
      </c>
      <c r="S162" s="16"/>
      <c r="T162" s="30" t="e">
        <f t="shared" si="258"/>
        <v>#DIV/0!</v>
      </c>
      <c r="U162" s="17"/>
      <c r="V162" s="51" t="e">
        <f t="shared" si="260"/>
        <v>#DIV/0!</v>
      </c>
      <c r="W162" s="78">
        <f t="shared" si="276"/>
        <v>0</v>
      </c>
      <c r="X162" s="49" t="e">
        <f t="shared" si="265"/>
        <v>#DIV/0!</v>
      </c>
      <c r="Y162" s="78">
        <f t="shared" si="277"/>
        <v>0</v>
      </c>
      <c r="Z162" s="49" t="e">
        <f t="shared" si="244"/>
        <v>#DIV/0!</v>
      </c>
    </row>
    <row r="163" spans="1:26" ht="18.75" customHeight="1" x14ac:dyDescent="0.35">
      <c r="A163" s="15" t="s">
        <v>70</v>
      </c>
      <c r="B163" s="219" t="s">
        <v>2</v>
      </c>
      <c r="C163" s="220"/>
      <c r="D163" s="19"/>
      <c r="E163" s="16"/>
      <c r="F163" s="30" t="e">
        <f t="shared" si="246"/>
        <v>#DIV/0!</v>
      </c>
      <c r="G163" s="16"/>
      <c r="H163" s="30" t="e">
        <f t="shared" si="248"/>
        <v>#DIV/0!</v>
      </c>
      <c r="I163" s="16"/>
      <c r="J163" s="30" t="e">
        <f t="shared" si="250"/>
        <v>#DIV/0!</v>
      </c>
      <c r="K163" s="16"/>
      <c r="L163" s="30" t="e">
        <f t="shared" si="252"/>
        <v>#DIV/0!</v>
      </c>
      <c r="M163" s="16"/>
      <c r="N163" s="30" t="e">
        <f t="shared" si="254"/>
        <v>#DIV/0!</v>
      </c>
      <c r="O163" s="17"/>
      <c r="P163" s="68" t="e">
        <f t="shared" si="256"/>
        <v>#DIV/0!</v>
      </c>
      <c r="Q163" s="17"/>
      <c r="R163" s="114" t="e">
        <f t="shared" si="201"/>
        <v>#DIV/0!</v>
      </c>
      <c r="S163" s="16"/>
      <c r="T163" s="30" t="e">
        <f t="shared" si="258"/>
        <v>#DIV/0!</v>
      </c>
      <c r="U163" s="17"/>
      <c r="V163" s="51" t="e">
        <f t="shared" si="260"/>
        <v>#DIV/0!</v>
      </c>
      <c r="W163" s="78">
        <f t="shared" si="276"/>
        <v>0</v>
      </c>
      <c r="X163" s="49" t="e">
        <f t="shared" si="265"/>
        <v>#DIV/0!</v>
      </c>
      <c r="Y163" s="78">
        <f t="shared" si="277"/>
        <v>0</v>
      </c>
      <c r="Z163" s="49" t="e">
        <f t="shared" si="244"/>
        <v>#DIV/0!</v>
      </c>
    </row>
    <row r="164" spans="1:26" ht="18.75" customHeight="1" x14ac:dyDescent="0.35">
      <c r="A164" s="15" t="s">
        <v>1</v>
      </c>
      <c r="B164" s="219" t="s">
        <v>2</v>
      </c>
      <c r="C164" s="220"/>
      <c r="D164" s="19"/>
      <c r="E164" s="16"/>
      <c r="F164" s="30" t="e">
        <f t="shared" si="246"/>
        <v>#DIV/0!</v>
      </c>
      <c r="G164" s="16"/>
      <c r="H164" s="30" t="e">
        <f t="shared" si="248"/>
        <v>#DIV/0!</v>
      </c>
      <c r="I164" s="16"/>
      <c r="J164" s="30" t="e">
        <f t="shared" si="250"/>
        <v>#DIV/0!</v>
      </c>
      <c r="K164" s="16"/>
      <c r="L164" s="30" t="e">
        <f t="shared" si="252"/>
        <v>#DIV/0!</v>
      </c>
      <c r="M164" s="16"/>
      <c r="N164" s="30" t="e">
        <f t="shared" si="254"/>
        <v>#DIV/0!</v>
      </c>
      <c r="O164" s="17"/>
      <c r="P164" s="68" t="e">
        <f t="shared" si="256"/>
        <v>#DIV/0!</v>
      </c>
      <c r="Q164" s="17"/>
      <c r="R164" s="114" t="e">
        <f t="shared" si="201"/>
        <v>#DIV/0!</v>
      </c>
      <c r="S164" s="16"/>
      <c r="T164" s="30" t="e">
        <f t="shared" si="258"/>
        <v>#DIV/0!</v>
      </c>
      <c r="U164" s="17"/>
      <c r="V164" s="51" t="e">
        <f t="shared" si="260"/>
        <v>#DIV/0!</v>
      </c>
      <c r="W164" s="78">
        <f t="shared" si="276"/>
        <v>0</v>
      </c>
      <c r="X164" s="49" t="e">
        <f t="shared" si="265"/>
        <v>#DIV/0!</v>
      </c>
      <c r="Y164" s="78">
        <f t="shared" si="277"/>
        <v>0</v>
      </c>
      <c r="Z164" s="49" t="e">
        <f t="shared" si="244"/>
        <v>#DIV/0!</v>
      </c>
    </row>
    <row r="165" spans="1:26" ht="18.75" customHeight="1" x14ac:dyDescent="0.35">
      <c r="A165" s="15" t="s">
        <v>71</v>
      </c>
      <c r="B165" s="219" t="s">
        <v>2</v>
      </c>
      <c r="C165" s="220"/>
      <c r="D165" s="19"/>
      <c r="E165" s="16"/>
      <c r="F165" s="30" t="e">
        <f t="shared" si="246"/>
        <v>#DIV/0!</v>
      </c>
      <c r="G165" s="16"/>
      <c r="H165" s="30" t="e">
        <f t="shared" si="248"/>
        <v>#DIV/0!</v>
      </c>
      <c r="I165" s="16"/>
      <c r="J165" s="30" t="e">
        <f t="shared" si="250"/>
        <v>#DIV/0!</v>
      </c>
      <c r="K165" s="16"/>
      <c r="L165" s="30" t="e">
        <f t="shared" si="252"/>
        <v>#DIV/0!</v>
      </c>
      <c r="M165" s="16"/>
      <c r="N165" s="30" t="e">
        <f t="shared" si="254"/>
        <v>#DIV/0!</v>
      </c>
      <c r="O165" s="17"/>
      <c r="P165" s="68" t="e">
        <f t="shared" si="256"/>
        <v>#DIV/0!</v>
      </c>
      <c r="Q165" s="17"/>
      <c r="R165" s="114" t="e">
        <f t="shared" si="201"/>
        <v>#DIV/0!</v>
      </c>
      <c r="S165" s="16"/>
      <c r="T165" s="30" t="e">
        <f t="shared" si="258"/>
        <v>#DIV/0!</v>
      </c>
      <c r="U165" s="17"/>
      <c r="V165" s="51" t="e">
        <f t="shared" si="260"/>
        <v>#DIV/0!</v>
      </c>
      <c r="W165" s="78">
        <f t="shared" si="276"/>
        <v>0</v>
      </c>
      <c r="X165" s="49" t="e">
        <f t="shared" si="265"/>
        <v>#DIV/0!</v>
      </c>
      <c r="Y165" s="78">
        <f t="shared" si="277"/>
        <v>0</v>
      </c>
      <c r="Z165" s="49" t="e">
        <f t="shared" si="244"/>
        <v>#DIV/0!</v>
      </c>
    </row>
    <row r="166" spans="1:26" s="14" customFormat="1" ht="18.75" customHeight="1" x14ac:dyDescent="0.35">
      <c r="A166" s="221" t="s">
        <v>45</v>
      </c>
      <c r="B166" s="222"/>
      <c r="C166" s="223"/>
      <c r="D166" s="20">
        <f t="shared" ref="D166:E166" si="278">SUM(D167:D173)</f>
        <v>0</v>
      </c>
      <c r="E166" s="12">
        <f t="shared" si="278"/>
        <v>0</v>
      </c>
      <c r="F166" s="13" t="e">
        <f t="shared" si="246"/>
        <v>#DIV/0!</v>
      </c>
      <c r="G166" s="12">
        <f t="shared" ref="G166" si="279">SUM(G167:G173)</f>
        <v>0</v>
      </c>
      <c r="H166" s="13" t="e">
        <f t="shared" si="248"/>
        <v>#DIV/0!</v>
      </c>
      <c r="I166" s="12">
        <f t="shared" ref="I166" si="280">SUM(I167:I173)</f>
        <v>0</v>
      </c>
      <c r="J166" s="13" t="e">
        <f t="shared" si="250"/>
        <v>#DIV/0!</v>
      </c>
      <c r="K166" s="12">
        <f t="shared" ref="K166" si="281">SUM(K167:K173)</f>
        <v>0</v>
      </c>
      <c r="L166" s="13" t="e">
        <f t="shared" si="252"/>
        <v>#DIV/0!</v>
      </c>
      <c r="M166" s="12">
        <f t="shared" ref="M166" si="282">SUM(M167:M173)</f>
        <v>0</v>
      </c>
      <c r="N166" s="13" t="e">
        <f t="shared" si="254"/>
        <v>#DIV/0!</v>
      </c>
      <c r="O166" s="25">
        <f t="shared" ref="O166" si="283">SUM(O167:O173)</f>
        <v>0</v>
      </c>
      <c r="P166" s="26" t="e">
        <f t="shared" si="256"/>
        <v>#DIV/0!</v>
      </c>
      <c r="Q166" s="115">
        <f>SUM(Q167:Q173)</f>
        <v>0</v>
      </c>
      <c r="R166" s="116" t="e">
        <f t="shared" si="201"/>
        <v>#DIV/0!</v>
      </c>
      <c r="S166" s="12">
        <f t="shared" ref="S166" si="284">SUM(S167:S173)</f>
        <v>0</v>
      </c>
      <c r="T166" s="13" t="e">
        <f t="shared" si="258"/>
        <v>#DIV/0!</v>
      </c>
      <c r="U166" s="27">
        <f t="shared" ref="U166" si="285">SUM(U167:U173)</f>
        <v>0</v>
      </c>
      <c r="V166" s="28" t="e">
        <f t="shared" si="260"/>
        <v>#DIV/0!</v>
      </c>
      <c r="W166" s="77">
        <f t="shared" ref="W166" si="286">SUM(W167:W173)</f>
        <v>0</v>
      </c>
      <c r="X166" s="48" t="e">
        <f t="shared" si="265"/>
        <v>#DIV/0!</v>
      </c>
      <c r="Y166" s="77">
        <f t="shared" ref="Y166" si="287">SUM(Y167:Y173)</f>
        <v>0</v>
      </c>
      <c r="Z166" s="79" t="e">
        <f t="shared" si="244"/>
        <v>#DIV/0!</v>
      </c>
    </row>
    <row r="167" spans="1:26" ht="18.75" customHeight="1" x14ac:dyDescent="0.35">
      <c r="A167" s="15" t="s">
        <v>52</v>
      </c>
      <c r="B167" s="219" t="s">
        <v>209</v>
      </c>
      <c r="C167" s="220"/>
      <c r="D167" s="19"/>
      <c r="E167" s="16"/>
      <c r="F167" s="30" t="e">
        <f t="shared" si="246"/>
        <v>#DIV/0!</v>
      </c>
      <c r="G167" s="16"/>
      <c r="H167" s="30" t="e">
        <f t="shared" si="248"/>
        <v>#DIV/0!</v>
      </c>
      <c r="I167" s="16"/>
      <c r="J167" s="30" t="e">
        <f t="shared" si="250"/>
        <v>#DIV/0!</v>
      </c>
      <c r="K167" s="16"/>
      <c r="L167" s="30" t="e">
        <f t="shared" si="252"/>
        <v>#DIV/0!</v>
      </c>
      <c r="M167" s="16"/>
      <c r="N167" s="30" t="e">
        <f t="shared" si="254"/>
        <v>#DIV/0!</v>
      </c>
      <c r="O167" s="17"/>
      <c r="P167" s="68" t="e">
        <f t="shared" si="256"/>
        <v>#DIV/0!</v>
      </c>
      <c r="Q167" s="17"/>
      <c r="R167" s="114" t="e">
        <f t="shared" si="201"/>
        <v>#DIV/0!</v>
      </c>
      <c r="S167" s="16"/>
      <c r="T167" s="30" t="e">
        <f t="shared" si="258"/>
        <v>#DIV/0!</v>
      </c>
      <c r="U167" s="17"/>
      <c r="V167" s="51" t="e">
        <f t="shared" si="260"/>
        <v>#DIV/0!</v>
      </c>
      <c r="W167" s="78">
        <f>E167+G167+I167+K167+M167+O167+Q167+S167+U167</f>
        <v>0</v>
      </c>
      <c r="X167" s="49" t="e">
        <f t="shared" si="265"/>
        <v>#DIV/0!</v>
      </c>
      <c r="Y167" s="78">
        <f>E167+G167+I167+K167+M167+O167+Q167</f>
        <v>0</v>
      </c>
      <c r="Z167" s="49" t="e">
        <f t="shared" si="244"/>
        <v>#DIV/0!</v>
      </c>
    </row>
    <row r="168" spans="1:26" ht="18.75" customHeight="1" x14ac:dyDescent="0.35">
      <c r="A168" s="15"/>
      <c r="B168" s="219" t="s">
        <v>80</v>
      </c>
      <c r="C168" s="220"/>
      <c r="D168" s="19"/>
      <c r="E168" s="16"/>
      <c r="F168" s="30" t="e">
        <f t="shared" si="246"/>
        <v>#DIV/0!</v>
      </c>
      <c r="G168" s="16"/>
      <c r="H168" s="30" t="e">
        <f t="shared" si="248"/>
        <v>#DIV/0!</v>
      </c>
      <c r="I168" s="16"/>
      <c r="J168" s="30" t="e">
        <f t="shared" si="250"/>
        <v>#DIV/0!</v>
      </c>
      <c r="K168" s="16"/>
      <c r="L168" s="30" t="e">
        <f t="shared" si="252"/>
        <v>#DIV/0!</v>
      </c>
      <c r="M168" s="16"/>
      <c r="N168" s="30" t="e">
        <f t="shared" si="254"/>
        <v>#DIV/0!</v>
      </c>
      <c r="O168" s="17"/>
      <c r="P168" s="68" t="e">
        <f t="shared" si="256"/>
        <v>#DIV/0!</v>
      </c>
      <c r="Q168" s="17"/>
      <c r="R168" s="114" t="e">
        <f t="shared" si="201"/>
        <v>#DIV/0!</v>
      </c>
      <c r="S168" s="16"/>
      <c r="T168" s="30" t="e">
        <f t="shared" si="258"/>
        <v>#DIV/0!</v>
      </c>
      <c r="U168" s="17"/>
      <c r="V168" s="51" t="e">
        <f t="shared" si="260"/>
        <v>#DIV/0!</v>
      </c>
      <c r="W168" s="78">
        <f t="shared" ref="W168:W173" si="288">E168+G168+I168+K168+M168+O168+Q168+S168+U168</f>
        <v>0</v>
      </c>
      <c r="X168" s="49" t="e">
        <f t="shared" si="265"/>
        <v>#DIV/0!</v>
      </c>
      <c r="Y168" s="78">
        <f t="shared" ref="Y168:Y173" si="289">E168+G168+I168+K168+M168+O168+Q168</f>
        <v>0</v>
      </c>
      <c r="Z168" s="49" t="e">
        <f t="shared" si="244"/>
        <v>#DIV/0!</v>
      </c>
    </row>
    <row r="169" spans="1:26" ht="18.75" customHeight="1" x14ac:dyDescent="0.35">
      <c r="A169" s="15" t="s">
        <v>68</v>
      </c>
      <c r="B169" s="219" t="s">
        <v>2</v>
      </c>
      <c r="C169" s="220"/>
      <c r="D169" s="19"/>
      <c r="E169" s="16"/>
      <c r="F169" s="30" t="e">
        <f t="shared" si="246"/>
        <v>#DIV/0!</v>
      </c>
      <c r="G169" s="16"/>
      <c r="H169" s="30" t="e">
        <f t="shared" si="248"/>
        <v>#DIV/0!</v>
      </c>
      <c r="I169" s="16"/>
      <c r="J169" s="30" t="e">
        <f t="shared" si="250"/>
        <v>#DIV/0!</v>
      </c>
      <c r="K169" s="16"/>
      <c r="L169" s="30" t="e">
        <f t="shared" si="252"/>
        <v>#DIV/0!</v>
      </c>
      <c r="M169" s="16"/>
      <c r="N169" s="30" t="e">
        <f t="shared" si="254"/>
        <v>#DIV/0!</v>
      </c>
      <c r="O169" s="17"/>
      <c r="P169" s="68" t="e">
        <f t="shared" si="256"/>
        <v>#DIV/0!</v>
      </c>
      <c r="Q169" s="17"/>
      <c r="R169" s="114" t="e">
        <f t="shared" si="201"/>
        <v>#DIV/0!</v>
      </c>
      <c r="S169" s="16"/>
      <c r="T169" s="30" t="e">
        <f t="shared" si="258"/>
        <v>#DIV/0!</v>
      </c>
      <c r="U169" s="17"/>
      <c r="V169" s="51" t="e">
        <f t="shared" si="260"/>
        <v>#DIV/0!</v>
      </c>
      <c r="W169" s="78">
        <f t="shared" si="288"/>
        <v>0</v>
      </c>
      <c r="X169" s="49" t="e">
        <f t="shared" si="265"/>
        <v>#DIV/0!</v>
      </c>
      <c r="Y169" s="78">
        <f t="shared" si="289"/>
        <v>0</v>
      </c>
      <c r="Z169" s="49" t="e">
        <f t="shared" si="244"/>
        <v>#DIV/0!</v>
      </c>
    </row>
    <row r="170" spans="1:26" ht="18.75" customHeight="1" x14ac:dyDescent="0.35">
      <c r="A170" s="15" t="s">
        <v>69</v>
      </c>
      <c r="B170" s="219" t="s">
        <v>2</v>
      </c>
      <c r="C170" s="220"/>
      <c r="D170" s="19"/>
      <c r="E170" s="16"/>
      <c r="F170" s="30" t="e">
        <f t="shared" si="246"/>
        <v>#DIV/0!</v>
      </c>
      <c r="G170" s="16"/>
      <c r="H170" s="30" t="e">
        <f t="shared" si="248"/>
        <v>#DIV/0!</v>
      </c>
      <c r="I170" s="16"/>
      <c r="J170" s="30" t="e">
        <f t="shared" si="250"/>
        <v>#DIV/0!</v>
      </c>
      <c r="K170" s="16"/>
      <c r="L170" s="30" t="e">
        <f t="shared" si="252"/>
        <v>#DIV/0!</v>
      </c>
      <c r="M170" s="16"/>
      <c r="N170" s="30" t="e">
        <f t="shared" si="254"/>
        <v>#DIV/0!</v>
      </c>
      <c r="O170" s="17"/>
      <c r="P170" s="68" t="e">
        <f t="shared" si="256"/>
        <v>#DIV/0!</v>
      </c>
      <c r="Q170" s="17"/>
      <c r="R170" s="114" t="e">
        <f t="shared" si="201"/>
        <v>#DIV/0!</v>
      </c>
      <c r="S170" s="16"/>
      <c r="T170" s="30" t="e">
        <f t="shared" si="258"/>
        <v>#DIV/0!</v>
      </c>
      <c r="U170" s="17"/>
      <c r="V170" s="51" t="e">
        <f t="shared" si="260"/>
        <v>#DIV/0!</v>
      </c>
      <c r="W170" s="78">
        <f t="shared" si="288"/>
        <v>0</v>
      </c>
      <c r="X170" s="49" t="e">
        <f t="shared" si="265"/>
        <v>#DIV/0!</v>
      </c>
      <c r="Y170" s="78">
        <f t="shared" si="289"/>
        <v>0</v>
      </c>
      <c r="Z170" s="49" t="e">
        <f t="shared" si="244"/>
        <v>#DIV/0!</v>
      </c>
    </row>
    <row r="171" spans="1:26" ht="18.75" customHeight="1" x14ac:dyDescent="0.35">
      <c r="A171" s="15" t="s">
        <v>70</v>
      </c>
      <c r="B171" s="219" t="s">
        <v>2</v>
      </c>
      <c r="C171" s="220"/>
      <c r="D171" s="19"/>
      <c r="E171" s="16"/>
      <c r="F171" s="30" t="e">
        <f t="shared" si="246"/>
        <v>#DIV/0!</v>
      </c>
      <c r="G171" s="16"/>
      <c r="H171" s="30" t="e">
        <f t="shared" si="248"/>
        <v>#DIV/0!</v>
      </c>
      <c r="I171" s="16"/>
      <c r="J171" s="30" t="e">
        <f t="shared" si="250"/>
        <v>#DIV/0!</v>
      </c>
      <c r="K171" s="16"/>
      <c r="L171" s="30" t="e">
        <f t="shared" si="252"/>
        <v>#DIV/0!</v>
      </c>
      <c r="M171" s="16"/>
      <c r="N171" s="30" t="e">
        <f t="shared" si="254"/>
        <v>#DIV/0!</v>
      </c>
      <c r="O171" s="17"/>
      <c r="P171" s="68" t="e">
        <f t="shared" si="256"/>
        <v>#DIV/0!</v>
      </c>
      <c r="Q171" s="17"/>
      <c r="R171" s="114" t="e">
        <f t="shared" si="201"/>
        <v>#DIV/0!</v>
      </c>
      <c r="S171" s="16"/>
      <c r="T171" s="30" t="e">
        <f t="shared" si="258"/>
        <v>#DIV/0!</v>
      </c>
      <c r="U171" s="17"/>
      <c r="V171" s="51" t="e">
        <f t="shared" si="260"/>
        <v>#DIV/0!</v>
      </c>
      <c r="W171" s="78">
        <f t="shared" si="288"/>
        <v>0</v>
      </c>
      <c r="X171" s="49" t="e">
        <f t="shared" si="265"/>
        <v>#DIV/0!</v>
      </c>
      <c r="Y171" s="78">
        <f t="shared" si="289"/>
        <v>0</v>
      </c>
      <c r="Z171" s="49" t="e">
        <f t="shared" si="244"/>
        <v>#DIV/0!</v>
      </c>
    </row>
    <row r="172" spans="1:26" ht="18.75" customHeight="1" x14ac:dyDescent="0.35">
      <c r="A172" s="15" t="s">
        <v>1</v>
      </c>
      <c r="B172" s="219" t="s">
        <v>2</v>
      </c>
      <c r="C172" s="220"/>
      <c r="D172" s="19"/>
      <c r="E172" s="16"/>
      <c r="F172" s="30" t="e">
        <f t="shared" si="246"/>
        <v>#DIV/0!</v>
      </c>
      <c r="G172" s="16"/>
      <c r="H172" s="30" t="e">
        <f t="shared" si="248"/>
        <v>#DIV/0!</v>
      </c>
      <c r="I172" s="16"/>
      <c r="J172" s="30" t="e">
        <f t="shared" si="250"/>
        <v>#DIV/0!</v>
      </c>
      <c r="K172" s="16"/>
      <c r="L172" s="30" t="e">
        <f t="shared" si="252"/>
        <v>#DIV/0!</v>
      </c>
      <c r="M172" s="16"/>
      <c r="N172" s="30" t="e">
        <f t="shared" si="254"/>
        <v>#DIV/0!</v>
      </c>
      <c r="O172" s="17"/>
      <c r="P172" s="68" t="e">
        <f t="shared" si="256"/>
        <v>#DIV/0!</v>
      </c>
      <c r="Q172" s="17"/>
      <c r="R172" s="114" t="e">
        <f t="shared" si="201"/>
        <v>#DIV/0!</v>
      </c>
      <c r="S172" s="16"/>
      <c r="T172" s="30" t="e">
        <f t="shared" si="258"/>
        <v>#DIV/0!</v>
      </c>
      <c r="U172" s="17"/>
      <c r="V172" s="51" t="e">
        <f t="shared" si="260"/>
        <v>#DIV/0!</v>
      </c>
      <c r="W172" s="78">
        <f t="shared" si="288"/>
        <v>0</v>
      </c>
      <c r="X172" s="49" t="e">
        <f t="shared" si="265"/>
        <v>#DIV/0!</v>
      </c>
      <c r="Y172" s="78">
        <f t="shared" si="289"/>
        <v>0</v>
      </c>
      <c r="Z172" s="49" t="e">
        <f t="shared" si="244"/>
        <v>#DIV/0!</v>
      </c>
    </row>
    <row r="173" spans="1:26" ht="18.75" customHeight="1" x14ac:dyDescent="0.35">
      <c r="A173" s="15" t="s">
        <v>71</v>
      </c>
      <c r="B173" s="219" t="s">
        <v>2</v>
      </c>
      <c r="C173" s="220"/>
      <c r="D173" s="19"/>
      <c r="E173" s="16"/>
      <c r="F173" s="30" t="e">
        <f t="shared" si="246"/>
        <v>#DIV/0!</v>
      </c>
      <c r="G173" s="16"/>
      <c r="H173" s="30" t="e">
        <f t="shared" si="248"/>
        <v>#DIV/0!</v>
      </c>
      <c r="I173" s="16"/>
      <c r="J173" s="30" t="e">
        <f t="shared" si="250"/>
        <v>#DIV/0!</v>
      </c>
      <c r="K173" s="16"/>
      <c r="L173" s="30" t="e">
        <f t="shared" si="252"/>
        <v>#DIV/0!</v>
      </c>
      <c r="M173" s="16"/>
      <c r="N173" s="30" t="e">
        <f t="shared" si="254"/>
        <v>#DIV/0!</v>
      </c>
      <c r="O173" s="17"/>
      <c r="P173" s="68" t="e">
        <f t="shared" si="256"/>
        <v>#DIV/0!</v>
      </c>
      <c r="Q173" s="17"/>
      <c r="R173" s="114" t="e">
        <f t="shared" si="201"/>
        <v>#DIV/0!</v>
      </c>
      <c r="S173" s="16"/>
      <c r="T173" s="30" t="e">
        <f t="shared" si="258"/>
        <v>#DIV/0!</v>
      </c>
      <c r="U173" s="17"/>
      <c r="V173" s="51" t="e">
        <f t="shared" si="260"/>
        <v>#DIV/0!</v>
      </c>
      <c r="W173" s="78">
        <f t="shared" si="288"/>
        <v>0</v>
      </c>
      <c r="X173" s="49" t="e">
        <f t="shared" si="265"/>
        <v>#DIV/0!</v>
      </c>
      <c r="Y173" s="78">
        <f t="shared" si="289"/>
        <v>0</v>
      </c>
      <c r="Z173" s="49" t="e">
        <f t="shared" si="244"/>
        <v>#DIV/0!</v>
      </c>
    </row>
    <row r="174" spans="1:26" s="14" customFormat="1" ht="18.75" customHeight="1" x14ac:dyDescent="0.35">
      <c r="A174" s="221" t="s">
        <v>46</v>
      </c>
      <c r="B174" s="222"/>
      <c r="C174" s="223"/>
      <c r="D174" s="20">
        <f t="shared" ref="D174:E174" si="290">SUM(D175:D181)</f>
        <v>0</v>
      </c>
      <c r="E174" s="12">
        <f t="shared" si="290"/>
        <v>0</v>
      </c>
      <c r="F174" s="13" t="e">
        <f t="shared" si="246"/>
        <v>#DIV/0!</v>
      </c>
      <c r="G174" s="12">
        <f t="shared" ref="G174" si="291">SUM(G175:G181)</f>
        <v>0</v>
      </c>
      <c r="H174" s="13" t="e">
        <f t="shared" si="248"/>
        <v>#DIV/0!</v>
      </c>
      <c r="I174" s="12">
        <f t="shared" ref="I174" si="292">SUM(I175:I181)</f>
        <v>0</v>
      </c>
      <c r="J174" s="13" t="e">
        <f t="shared" si="250"/>
        <v>#DIV/0!</v>
      </c>
      <c r="K174" s="12">
        <f t="shared" ref="K174" si="293">SUM(K175:K181)</f>
        <v>0</v>
      </c>
      <c r="L174" s="13" t="e">
        <f t="shared" si="252"/>
        <v>#DIV/0!</v>
      </c>
      <c r="M174" s="12">
        <f t="shared" ref="M174" si="294">SUM(M175:M181)</f>
        <v>0</v>
      </c>
      <c r="N174" s="13" t="e">
        <f t="shared" si="254"/>
        <v>#DIV/0!</v>
      </c>
      <c r="O174" s="25">
        <f t="shared" ref="O174" si="295">SUM(O175:O181)</f>
        <v>0</v>
      </c>
      <c r="P174" s="26" t="e">
        <f t="shared" si="256"/>
        <v>#DIV/0!</v>
      </c>
      <c r="Q174" s="115">
        <f>SUM(Q175:Q181)</f>
        <v>0</v>
      </c>
      <c r="R174" s="116" t="e">
        <f t="shared" si="201"/>
        <v>#DIV/0!</v>
      </c>
      <c r="S174" s="12">
        <f t="shared" ref="S174" si="296">SUM(S175:S181)</f>
        <v>0</v>
      </c>
      <c r="T174" s="13" t="e">
        <f t="shared" si="258"/>
        <v>#DIV/0!</v>
      </c>
      <c r="U174" s="27">
        <f t="shared" ref="U174" si="297">SUM(U175:U181)</f>
        <v>0</v>
      </c>
      <c r="V174" s="28" t="e">
        <f t="shared" si="260"/>
        <v>#DIV/0!</v>
      </c>
      <c r="W174" s="77">
        <f t="shared" ref="W174" si="298">SUM(W175:W181)</f>
        <v>0</v>
      </c>
      <c r="X174" s="48" t="e">
        <f t="shared" si="265"/>
        <v>#DIV/0!</v>
      </c>
      <c r="Y174" s="77">
        <f t="shared" ref="Y174" si="299">SUM(Y175:Y181)</f>
        <v>0</v>
      </c>
      <c r="Z174" s="79" t="e">
        <f t="shared" si="244"/>
        <v>#DIV/0!</v>
      </c>
    </row>
    <row r="175" spans="1:26" ht="18.75" customHeight="1" x14ac:dyDescent="0.35">
      <c r="A175" s="15" t="s">
        <v>52</v>
      </c>
      <c r="B175" s="219" t="s">
        <v>209</v>
      </c>
      <c r="C175" s="220"/>
      <c r="D175" s="19"/>
      <c r="E175" s="16"/>
      <c r="F175" s="30" t="e">
        <f t="shared" si="246"/>
        <v>#DIV/0!</v>
      </c>
      <c r="G175" s="16"/>
      <c r="H175" s="30" t="e">
        <f t="shared" si="248"/>
        <v>#DIV/0!</v>
      </c>
      <c r="I175" s="16"/>
      <c r="J175" s="30" t="e">
        <f t="shared" si="250"/>
        <v>#DIV/0!</v>
      </c>
      <c r="K175" s="16"/>
      <c r="L175" s="30" t="e">
        <f t="shared" si="252"/>
        <v>#DIV/0!</v>
      </c>
      <c r="M175" s="16"/>
      <c r="N175" s="30" t="e">
        <f t="shared" si="254"/>
        <v>#DIV/0!</v>
      </c>
      <c r="O175" s="17"/>
      <c r="P175" s="68" t="e">
        <f t="shared" si="256"/>
        <v>#DIV/0!</v>
      </c>
      <c r="Q175" s="17"/>
      <c r="R175" s="114" t="e">
        <f t="shared" si="201"/>
        <v>#DIV/0!</v>
      </c>
      <c r="S175" s="16"/>
      <c r="T175" s="30" t="e">
        <f t="shared" si="258"/>
        <v>#DIV/0!</v>
      </c>
      <c r="U175" s="17"/>
      <c r="V175" s="51" t="e">
        <f t="shared" si="260"/>
        <v>#DIV/0!</v>
      </c>
      <c r="W175" s="78">
        <f>E175+G175+I175+K175+M175+O175+Q175+S175+U175</f>
        <v>0</v>
      </c>
      <c r="X175" s="49" t="e">
        <f t="shared" si="265"/>
        <v>#DIV/0!</v>
      </c>
      <c r="Y175" s="78">
        <f>E175+G175+I175+K175+M175+O175+Q175</f>
        <v>0</v>
      </c>
      <c r="Z175" s="49" t="e">
        <f t="shared" si="244"/>
        <v>#DIV/0!</v>
      </c>
    </row>
    <row r="176" spans="1:26" ht="18.75" customHeight="1" x14ac:dyDescent="0.35">
      <c r="A176" s="15"/>
      <c r="B176" s="219" t="s">
        <v>80</v>
      </c>
      <c r="C176" s="220"/>
      <c r="D176" s="19"/>
      <c r="E176" s="16"/>
      <c r="F176" s="30" t="e">
        <f t="shared" si="246"/>
        <v>#DIV/0!</v>
      </c>
      <c r="G176" s="16"/>
      <c r="H176" s="30" t="e">
        <f t="shared" si="248"/>
        <v>#DIV/0!</v>
      </c>
      <c r="I176" s="16"/>
      <c r="J176" s="30" t="e">
        <f t="shared" si="250"/>
        <v>#DIV/0!</v>
      </c>
      <c r="K176" s="16"/>
      <c r="L176" s="30" t="e">
        <f t="shared" si="252"/>
        <v>#DIV/0!</v>
      </c>
      <c r="M176" s="16"/>
      <c r="N176" s="30" t="e">
        <f t="shared" si="254"/>
        <v>#DIV/0!</v>
      </c>
      <c r="O176" s="17"/>
      <c r="P176" s="68" t="e">
        <f t="shared" si="256"/>
        <v>#DIV/0!</v>
      </c>
      <c r="Q176" s="17"/>
      <c r="R176" s="114" t="e">
        <f t="shared" si="201"/>
        <v>#DIV/0!</v>
      </c>
      <c r="S176" s="16"/>
      <c r="T176" s="30" t="e">
        <f t="shared" si="258"/>
        <v>#DIV/0!</v>
      </c>
      <c r="U176" s="17"/>
      <c r="V176" s="51" t="e">
        <f t="shared" si="260"/>
        <v>#DIV/0!</v>
      </c>
      <c r="W176" s="78">
        <f t="shared" ref="W176:W181" si="300">E176+G176+I176+K176+M176+O176+Q176+S176+U176</f>
        <v>0</v>
      </c>
      <c r="X176" s="49" t="e">
        <f t="shared" si="265"/>
        <v>#DIV/0!</v>
      </c>
      <c r="Y176" s="78">
        <f t="shared" ref="Y176:Y181" si="301">E176+G176+I176+K176+M176+O176+Q176</f>
        <v>0</v>
      </c>
      <c r="Z176" s="49" t="e">
        <f t="shared" si="244"/>
        <v>#DIV/0!</v>
      </c>
    </row>
    <row r="177" spans="1:26" ht="18.75" customHeight="1" x14ac:dyDescent="0.35">
      <c r="A177" s="15" t="s">
        <v>68</v>
      </c>
      <c r="B177" s="219" t="s">
        <v>2</v>
      </c>
      <c r="C177" s="220"/>
      <c r="D177" s="19"/>
      <c r="E177" s="16"/>
      <c r="F177" s="30" t="e">
        <f t="shared" si="246"/>
        <v>#DIV/0!</v>
      </c>
      <c r="G177" s="16"/>
      <c r="H177" s="30" t="e">
        <f t="shared" si="248"/>
        <v>#DIV/0!</v>
      </c>
      <c r="I177" s="16"/>
      <c r="J177" s="30" t="e">
        <f t="shared" si="250"/>
        <v>#DIV/0!</v>
      </c>
      <c r="K177" s="16"/>
      <c r="L177" s="30" t="e">
        <f t="shared" si="252"/>
        <v>#DIV/0!</v>
      </c>
      <c r="M177" s="16"/>
      <c r="N177" s="30" t="e">
        <f t="shared" si="254"/>
        <v>#DIV/0!</v>
      </c>
      <c r="O177" s="17"/>
      <c r="P177" s="68" t="e">
        <f t="shared" si="256"/>
        <v>#DIV/0!</v>
      </c>
      <c r="Q177" s="17"/>
      <c r="R177" s="114" t="e">
        <f t="shared" si="201"/>
        <v>#DIV/0!</v>
      </c>
      <c r="S177" s="16"/>
      <c r="T177" s="30" t="e">
        <f t="shared" si="258"/>
        <v>#DIV/0!</v>
      </c>
      <c r="U177" s="17"/>
      <c r="V177" s="51" t="e">
        <f t="shared" si="260"/>
        <v>#DIV/0!</v>
      </c>
      <c r="W177" s="78">
        <f t="shared" si="300"/>
        <v>0</v>
      </c>
      <c r="X177" s="49" t="e">
        <f t="shared" si="265"/>
        <v>#DIV/0!</v>
      </c>
      <c r="Y177" s="78">
        <f t="shared" si="301"/>
        <v>0</v>
      </c>
      <c r="Z177" s="49" t="e">
        <f t="shared" si="244"/>
        <v>#DIV/0!</v>
      </c>
    </row>
    <row r="178" spans="1:26" ht="18.75" customHeight="1" x14ac:dyDescent="0.35">
      <c r="A178" s="15" t="s">
        <v>69</v>
      </c>
      <c r="B178" s="219" t="s">
        <v>2</v>
      </c>
      <c r="C178" s="220"/>
      <c r="D178" s="19"/>
      <c r="E178" s="16"/>
      <c r="F178" s="30" t="e">
        <f t="shared" si="246"/>
        <v>#DIV/0!</v>
      </c>
      <c r="G178" s="16"/>
      <c r="H178" s="30" t="e">
        <f t="shared" si="248"/>
        <v>#DIV/0!</v>
      </c>
      <c r="I178" s="16"/>
      <c r="J178" s="30" t="e">
        <f t="shared" si="250"/>
        <v>#DIV/0!</v>
      </c>
      <c r="K178" s="16"/>
      <c r="L178" s="30" t="e">
        <f t="shared" si="252"/>
        <v>#DIV/0!</v>
      </c>
      <c r="M178" s="16"/>
      <c r="N178" s="30" t="e">
        <f t="shared" si="254"/>
        <v>#DIV/0!</v>
      </c>
      <c r="O178" s="17"/>
      <c r="P178" s="68" t="e">
        <f t="shared" si="256"/>
        <v>#DIV/0!</v>
      </c>
      <c r="Q178" s="17"/>
      <c r="R178" s="114" t="e">
        <f t="shared" si="201"/>
        <v>#DIV/0!</v>
      </c>
      <c r="S178" s="16"/>
      <c r="T178" s="30" t="e">
        <f t="shared" si="258"/>
        <v>#DIV/0!</v>
      </c>
      <c r="U178" s="17"/>
      <c r="V178" s="51" t="e">
        <f t="shared" si="260"/>
        <v>#DIV/0!</v>
      </c>
      <c r="W178" s="78">
        <f t="shared" si="300"/>
        <v>0</v>
      </c>
      <c r="X178" s="49" t="e">
        <f t="shared" si="265"/>
        <v>#DIV/0!</v>
      </c>
      <c r="Y178" s="78">
        <f t="shared" si="301"/>
        <v>0</v>
      </c>
      <c r="Z178" s="49" t="e">
        <f t="shared" si="244"/>
        <v>#DIV/0!</v>
      </c>
    </row>
    <row r="179" spans="1:26" ht="18.75" customHeight="1" x14ac:dyDescent="0.35">
      <c r="A179" s="15" t="s">
        <v>70</v>
      </c>
      <c r="B179" s="219" t="s">
        <v>2</v>
      </c>
      <c r="C179" s="220"/>
      <c r="D179" s="19"/>
      <c r="E179" s="16"/>
      <c r="F179" s="30" t="e">
        <f t="shared" si="246"/>
        <v>#DIV/0!</v>
      </c>
      <c r="G179" s="16"/>
      <c r="H179" s="30" t="e">
        <f t="shared" si="248"/>
        <v>#DIV/0!</v>
      </c>
      <c r="I179" s="16"/>
      <c r="J179" s="30" t="e">
        <f t="shared" si="250"/>
        <v>#DIV/0!</v>
      </c>
      <c r="K179" s="16"/>
      <c r="L179" s="30" t="e">
        <f t="shared" si="252"/>
        <v>#DIV/0!</v>
      </c>
      <c r="M179" s="16"/>
      <c r="N179" s="30" t="e">
        <f t="shared" si="254"/>
        <v>#DIV/0!</v>
      </c>
      <c r="O179" s="17"/>
      <c r="P179" s="68" t="e">
        <f t="shared" si="256"/>
        <v>#DIV/0!</v>
      </c>
      <c r="Q179" s="17"/>
      <c r="R179" s="114" t="e">
        <f t="shared" si="201"/>
        <v>#DIV/0!</v>
      </c>
      <c r="S179" s="16"/>
      <c r="T179" s="30" t="e">
        <f t="shared" si="258"/>
        <v>#DIV/0!</v>
      </c>
      <c r="U179" s="17"/>
      <c r="V179" s="51" t="e">
        <f t="shared" si="260"/>
        <v>#DIV/0!</v>
      </c>
      <c r="W179" s="78">
        <f t="shared" si="300"/>
        <v>0</v>
      </c>
      <c r="X179" s="49" t="e">
        <f t="shared" si="265"/>
        <v>#DIV/0!</v>
      </c>
      <c r="Y179" s="78">
        <f t="shared" si="301"/>
        <v>0</v>
      </c>
      <c r="Z179" s="49" t="e">
        <f t="shared" si="244"/>
        <v>#DIV/0!</v>
      </c>
    </row>
    <row r="180" spans="1:26" ht="18.75" customHeight="1" x14ac:dyDescent="0.35">
      <c r="A180" s="15" t="s">
        <v>1</v>
      </c>
      <c r="B180" s="219" t="s">
        <v>2</v>
      </c>
      <c r="C180" s="220"/>
      <c r="D180" s="19"/>
      <c r="E180" s="16"/>
      <c r="F180" s="30" t="e">
        <f t="shared" si="246"/>
        <v>#DIV/0!</v>
      </c>
      <c r="G180" s="16"/>
      <c r="H180" s="30" t="e">
        <f t="shared" si="248"/>
        <v>#DIV/0!</v>
      </c>
      <c r="I180" s="16"/>
      <c r="J180" s="30" t="e">
        <f t="shared" si="250"/>
        <v>#DIV/0!</v>
      </c>
      <c r="K180" s="16"/>
      <c r="L180" s="30" t="e">
        <f t="shared" si="252"/>
        <v>#DIV/0!</v>
      </c>
      <c r="M180" s="16"/>
      <c r="N180" s="30" t="e">
        <f t="shared" si="254"/>
        <v>#DIV/0!</v>
      </c>
      <c r="O180" s="17"/>
      <c r="P180" s="68" t="e">
        <f t="shared" si="256"/>
        <v>#DIV/0!</v>
      </c>
      <c r="Q180" s="17"/>
      <c r="R180" s="114" t="e">
        <f t="shared" si="201"/>
        <v>#DIV/0!</v>
      </c>
      <c r="S180" s="16"/>
      <c r="T180" s="30" t="e">
        <f t="shared" si="258"/>
        <v>#DIV/0!</v>
      </c>
      <c r="U180" s="17"/>
      <c r="V180" s="51" t="e">
        <f t="shared" si="260"/>
        <v>#DIV/0!</v>
      </c>
      <c r="W180" s="78">
        <f t="shared" si="300"/>
        <v>0</v>
      </c>
      <c r="X180" s="49" t="e">
        <f t="shared" si="265"/>
        <v>#DIV/0!</v>
      </c>
      <c r="Y180" s="78">
        <f t="shared" si="301"/>
        <v>0</v>
      </c>
      <c r="Z180" s="49" t="e">
        <f t="shared" si="244"/>
        <v>#DIV/0!</v>
      </c>
    </row>
    <row r="181" spans="1:26" ht="18.75" customHeight="1" x14ac:dyDescent="0.35">
      <c r="A181" s="15" t="s">
        <v>71</v>
      </c>
      <c r="B181" s="219" t="s">
        <v>2</v>
      </c>
      <c r="C181" s="220"/>
      <c r="D181" s="19"/>
      <c r="E181" s="16"/>
      <c r="F181" s="30" t="e">
        <f t="shared" si="246"/>
        <v>#DIV/0!</v>
      </c>
      <c r="G181" s="16"/>
      <c r="H181" s="30" t="e">
        <f t="shared" si="248"/>
        <v>#DIV/0!</v>
      </c>
      <c r="I181" s="16"/>
      <c r="J181" s="30" t="e">
        <f t="shared" si="250"/>
        <v>#DIV/0!</v>
      </c>
      <c r="K181" s="16"/>
      <c r="L181" s="30" t="e">
        <f t="shared" si="252"/>
        <v>#DIV/0!</v>
      </c>
      <c r="M181" s="16"/>
      <c r="N181" s="30" t="e">
        <f t="shared" si="254"/>
        <v>#DIV/0!</v>
      </c>
      <c r="O181" s="17"/>
      <c r="P181" s="68" t="e">
        <f t="shared" si="256"/>
        <v>#DIV/0!</v>
      </c>
      <c r="Q181" s="17"/>
      <c r="R181" s="114" t="e">
        <f t="shared" si="201"/>
        <v>#DIV/0!</v>
      </c>
      <c r="S181" s="16"/>
      <c r="T181" s="30" t="e">
        <f t="shared" si="258"/>
        <v>#DIV/0!</v>
      </c>
      <c r="U181" s="17"/>
      <c r="V181" s="51" t="e">
        <f t="shared" si="260"/>
        <v>#DIV/0!</v>
      </c>
      <c r="W181" s="78">
        <f t="shared" si="300"/>
        <v>0</v>
      </c>
      <c r="X181" s="49" t="e">
        <f t="shared" si="265"/>
        <v>#DIV/0!</v>
      </c>
      <c r="Y181" s="78">
        <f t="shared" si="301"/>
        <v>0</v>
      </c>
      <c r="Z181" s="49" t="e">
        <f t="shared" si="244"/>
        <v>#DIV/0!</v>
      </c>
    </row>
    <row r="182" spans="1:26" s="14" customFormat="1" ht="18.75" customHeight="1" x14ac:dyDescent="0.35">
      <c r="A182" s="221" t="s">
        <v>47</v>
      </c>
      <c r="B182" s="222"/>
      <c r="C182" s="223"/>
      <c r="D182" s="20">
        <f t="shared" ref="D182:E182" si="302">SUM(D183:D189)</f>
        <v>0</v>
      </c>
      <c r="E182" s="12">
        <f t="shared" si="302"/>
        <v>0</v>
      </c>
      <c r="F182" s="13" t="e">
        <f t="shared" si="246"/>
        <v>#DIV/0!</v>
      </c>
      <c r="G182" s="12">
        <f t="shared" ref="G182" si="303">SUM(G183:G189)</f>
        <v>0</v>
      </c>
      <c r="H182" s="13" t="e">
        <f t="shared" si="248"/>
        <v>#DIV/0!</v>
      </c>
      <c r="I182" s="12">
        <f t="shared" ref="I182" si="304">SUM(I183:I189)</f>
        <v>0</v>
      </c>
      <c r="J182" s="13" t="e">
        <f t="shared" si="250"/>
        <v>#DIV/0!</v>
      </c>
      <c r="K182" s="12">
        <f t="shared" ref="K182" si="305">SUM(K183:K189)</f>
        <v>0</v>
      </c>
      <c r="L182" s="13" t="e">
        <f t="shared" si="252"/>
        <v>#DIV/0!</v>
      </c>
      <c r="M182" s="12">
        <f t="shared" ref="M182" si="306">SUM(M183:M189)</f>
        <v>0</v>
      </c>
      <c r="N182" s="13" t="e">
        <f t="shared" si="254"/>
        <v>#DIV/0!</v>
      </c>
      <c r="O182" s="25">
        <f t="shared" ref="O182" si="307">SUM(O183:O189)</f>
        <v>0</v>
      </c>
      <c r="P182" s="26" t="e">
        <f t="shared" si="256"/>
        <v>#DIV/0!</v>
      </c>
      <c r="Q182" s="115">
        <f>SUM(Q183:Q189)</f>
        <v>0</v>
      </c>
      <c r="R182" s="116" t="e">
        <f t="shared" ref="R182:R220" si="308">Q182/$W182</f>
        <v>#DIV/0!</v>
      </c>
      <c r="S182" s="12">
        <f t="shared" ref="S182" si="309">SUM(S183:S189)</f>
        <v>0</v>
      </c>
      <c r="T182" s="13" t="e">
        <f t="shared" si="258"/>
        <v>#DIV/0!</v>
      </c>
      <c r="U182" s="27">
        <f t="shared" ref="U182" si="310">SUM(U183:U189)</f>
        <v>0</v>
      </c>
      <c r="V182" s="28" t="e">
        <f t="shared" si="260"/>
        <v>#DIV/0!</v>
      </c>
      <c r="W182" s="77">
        <f t="shared" ref="W182" si="311">SUM(W183:W189)</f>
        <v>0</v>
      </c>
      <c r="X182" s="48" t="e">
        <f t="shared" si="265"/>
        <v>#DIV/0!</v>
      </c>
      <c r="Y182" s="77">
        <f t="shared" ref="Y182" si="312">SUM(Y183:Y189)</f>
        <v>0</v>
      </c>
      <c r="Z182" s="79" t="e">
        <f t="shared" si="244"/>
        <v>#DIV/0!</v>
      </c>
    </row>
    <row r="183" spans="1:26" ht="18.75" customHeight="1" x14ac:dyDescent="0.35">
      <c r="A183" s="15" t="s">
        <v>52</v>
      </c>
      <c r="B183" s="219" t="s">
        <v>209</v>
      </c>
      <c r="C183" s="220"/>
      <c r="D183" s="19"/>
      <c r="E183" s="16"/>
      <c r="F183" s="30" t="e">
        <f t="shared" si="246"/>
        <v>#DIV/0!</v>
      </c>
      <c r="G183" s="16"/>
      <c r="H183" s="30" t="e">
        <f t="shared" si="248"/>
        <v>#DIV/0!</v>
      </c>
      <c r="I183" s="16"/>
      <c r="J183" s="30" t="e">
        <f t="shared" si="250"/>
        <v>#DIV/0!</v>
      </c>
      <c r="K183" s="16"/>
      <c r="L183" s="30" t="e">
        <f t="shared" si="252"/>
        <v>#DIV/0!</v>
      </c>
      <c r="M183" s="16"/>
      <c r="N183" s="30" t="e">
        <f t="shared" si="254"/>
        <v>#DIV/0!</v>
      </c>
      <c r="O183" s="17"/>
      <c r="P183" s="68" t="e">
        <f t="shared" si="256"/>
        <v>#DIV/0!</v>
      </c>
      <c r="Q183" s="17"/>
      <c r="R183" s="114" t="e">
        <f t="shared" si="308"/>
        <v>#DIV/0!</v>
      </c>
      <c r="S183" s="16"/>
      <c r="T183" s="30" t="e">
        <f t="shared" si="258"/>
        <v>#DIV/0!</v>
      </c>
      <c r="U183" s="17"/>
      <c r="V183" s="51" t="e">
        <f t="shared" si="260"/>
        <v>#DIV/0!</v>
      </c>
      <c r="W183" s="78">
        <f>E183+G183+I183+K183+M183+O183+Q183+S183+U183</f>
        <v>0</v>
      </c>
      <c r="X183" s="49" t="e">
        <f t="shared" si="265"/>
        <v>#DIV/0!</v>
      </c>
      <c r="Y183" s="78">
        <f>E183+G183+I183+K183+M183+O183+Q183</f>
        <v>0</v>
      </c>
      <c r="Z183" s="49" t="e">
        <f t="shared" si="244"/>
        <v>#DIV/0!</v>
      </c>
    </row>
    <row r="184" spans="1:26" ht="18.75" customHeight="1" x14ac:dyDescent="0.35">
      <c r="A184" s="15"/>
      <c r="B184" s="219" t="s">
        <v>80</v>
      </c>
      <c r="C184" s="220"/>
      <c r="D184" s="19"/>
      <c r="E184" s="16"/>
      <c r="F184" s="30" t="e">
        <f t="shared" si="246"/>
        <v>#DIV/0!</v>
      </c>
      <c r="G184" s="16"/>
      <c r="H184" s="30" t="e">
        <f t="shared" si="248"/>
        <v>#DIV/0!</v>
      </c>
      <c r="I184" s="16"/>
      <c r="J184" s="30" t="e">
        <f t="shared" si="250"/>
        <v>#DIV/0!</v>
      </c>
      <c r="K184" s="16"/>
      <c r="L184" s="30" t="e">
        <f t="shared" si="252"/>
        <v>#DIV/0!</v>
      </c>
      <c r="M184" s="16"/>
      <c r="N184" s="30" t="e">
        <f t="shared" si="254"/>
        <v>#DIV/0!</v>
      </c>
      <c r="O184" s="17"/>
      <c r="P184" s="68" t="e">
        <f t="shared" si="256"/>
        <v>#DIV/0!</v>
      </c>
      <c r="Q184" s="17"/>
      <c r="R184" s="114" t="e">
        <f t="shared" si="308"/>
        <v>#DIV/0!</v>
      </c>
      <c r="S184" s="16"/>
      <c r="T184" s="30" t="e">
        <f t="shared" si="258"/>
        <v>#DIV/0!</v>
      </c>
      <c r="U184" s="17"/>
      <c r="V184" s="51" t="e">
        <f t="shared" si="260"/>
        <v>#DIV/0!</v>
      </c>
      <c r="W184" s="78">
        <f t="shared" ref="W184:W189" si="313">E184+G184+I184+K184+M184+O184+Q184+S184+U184</f>
        <v>0</v>
      </c>
      <c r="X184" s="49" t="e">
        <f t="shared" si="265"/>
        <v>#DIV/0!</v>
      </c>
      <c r="Y184" s="78">
        <f t="shared" ref="Y184:Y189" si="314">E184+G184+I184+K184+M184+O184+Q184</f>
        <v>0</v>
      </c>
      <c r="Z184" s="49" t="e">
        <f t="shared" si="244"/>
        <v>#DIV/0!</v>
      </c>
    </row>
    <row r="185" spans="1:26" ht="18.75" customHeight="1" x14ac:dyDescent="0.35">
      <c r="A185" s="15" t="s">
        <v>68</v>
      </c>
      <c r="B185" s="219" t="s">
        <v>2</v>
      </c>
      <c r="C185" s="220"/>
      <c r="D185" s="19"/>
      <c r="E185" s="16"/>
      <c r="F185" s="30" t="e">
        <f t="shared" si="246"/>
        <v>#DIV/0!</v>
      </c>
      <c r="G185" s="16"/>
      <c r="H185" s="30" t="e">
        <f t="shared" si="248"/>
        <v>#DIV/0!</v>
      </c>
      <c r="I185" s="16"/>
      <c r="J185" s="30" t="e">
        <f t="shared" si="250"/>
        <v>#DIV/0!</v>
      </c>
      <c r="K185" s="16"/>
      <c r="L185" s="30" t="e">
        <f t="shared" si="252"/>
        <v>#DIV/0!</v>
      </c>
      <c r="M185" s="16"/>
      <c r="N185" s="30" t="e">
        <f t="shared" si="254"/>
        <v>#DIV/0!</v>
      </c>
      <c r="O185" s="17"/>
      <c r="P185" s="68" t="e">
        <f t="shared" si="256"/>
        <v>#DIV/0!</v>
      </c>
      <c r="Q185" s="17"/>
      <c r="R185" s="114" t="e">
        <f t="shared" si="308"/>
        <v>#DIV/0!</v>
      </c>
      <c r="S185" s="16"/>
      <c r="T185" s="30" t="e">
        <f t="shared" si="258"/>
        <v>#DIV/0!</v>
      </c>
      <c r="U185" s="17"/>
      <c r="V185" s="51" t="e">
        <f t="shared" si="260"/>
        <v>#DIV/0!</v>
      </c>
      <c r="W185" s="78">
        <f t="shared" si="313"/>
        <v>0</v>
      </c>
      <c r="X185" s="49" t="e">
        <f t="shared" si="265"/>
        <v>#DIV/0!</v>
      </c>
      <c r="Y185" s="78">
        <f t="shared" si="314"/>
        <v>0</v>
      </c>
      <c r="Z185" s="49" t="e">
        <f t="shared" si="244"/>
        <v>#DIV/0!</v>
      </c>
    </row>
    <row r="186" spans="1:26" ht="18.75" customHeight="1" x14ac:dyDescent="0.35">
      <c r="A186" s="15" t="s">
        <v>69</v>
      </c>
      <c r="B186" s="219" t="s">
        <v>2</v>
      </c>
      <c r="C186" s="220"/>
      <c r="D186" s="19"/>
      <c r="E186" s="16"/>
      <c r="F186" s="30" t="e">
        <f t="shared" si="246"/>
        <v>#DIV/0!</v>
      </c>
      <c r="G186" s="16"/>
      <c r="H186" s="30" t="e">
        <f t="shared" si="248"/>
        <v>#DIV/0!</v>
      </c>
      <c r="I186" s="16"/>
      <c r="J186" s="30" t="e">
        <f t="shared" si="250"/>
        <v>#DIV/0!</v>
      </c>
      <c r="K186" s="16"/>
      <c r="L186" s="30" t="e">
        <f t="shared" si="252"/>
        <v>#DIV/0!</v>
      </c>
      <c r="M186" s="16"/>
      <c r="N186" s="30" t="e">
        <f t="shared" si="254"/>
        <v>#DIV/0!</v>
      </c>
      <c r="O186" s="17"/>
      <c r="P186" s="68" t="e">
        <f t="shared" si="256"/>
        <v>#DIV/0!</v>
      </c>
      <c r="Q186" s="17"/>
      <c r="R186" s="114" t="e">
        <f t="shared" si="308"/>
        <v>#DIV/0!</v>
      </c>
      <c r="S186" s="16"/>
      <c r="T186" s="30" t="e">
        <f t="shared" si="258"/>
        <v>#DIV/0!</v>
      </c>
      <c r="U186" s="17"/>
      <c r="V186" s="51" t="e">
        <f t="shared" si="260"/>
        <v>#DIV/0!</v>
      </c>
      <c r="W186" s="78">
        <f t="shared" si="313"/>
        <v>0</v>
      </c>
      <c r="X186" s="49" t="e">
        <f t="shared" si="265"/>
        <v>#DIV/0!</v>
      </c>
      <c r="Y186" s="78">
        <f t="shared" si="314"/>
        <v>0</v>
      </c>
      <c r="Z186" s="49" t="e">
        <f t="shared" si="244"/>
        <v>#DIV/0!</v>
      </c>
    </row>
    <row r="187" spans="1:26" ht="18.75" customHeight="1" x14ac:dyDescent="0.35">
      <c r="A187" s="15" t="s">
        <v>70</v>
      </c>
      <c r="B187" s="219" t="s">
        <v>2</v>
      </c>
      <c r="C187" s="220"/>
      <c r="D187" s="19"/>
      <c r="E187" s="16"/>
      <c r="F187" s="30" t="e">
        <f t="shared" si="246"/>
        <v>#DIV/0!</v>
      </c>
      <c r="G187" s="16"/>
      <c r="H187" s="30" t="e">
        <f t="shared" si="248"/>
        <v>#DIV/0!</v>
      </c>
      <c r="I187" s="16"/>
      <c r="J187" s="30" t="e">
        <f t="shared" si="250"/>
        <v>#DIV/0!</v>
      </c>
      <c r="K187" s="16"/>
      <c r="L187" s="30" t="e">
        <f t="shared" si="252"/>
        <v>#DIV/0!</v>
      </c>
      <c r="M187" s="16"/>
      <c r="N187" s="30" t="e">
        <f t="shared" si="254"/>
        <v>#DIV/0!</v>
      </c>
      <c r="O187" s="17"/>
      <c r="P187" s="68" t="e">
        <f t="shared" si="256"/>
        <v>#DIV/0!</v>
      </c>
      <c r="Q187" s="17"/>
      <c r="R187" s="114" t="e">
        <f t="shared" si="308"/>
        <v>#DIV/0!</v>
      </c>
      <c r="S187" s="16"/>
      <c r="T187" s="30" t="e">
        <f t="shared" si="258"/>
        <v>#DIV/0!</v>
      </c>
      <c r="U187" s="17"/>
      <c r="V187" s="51" t="e">
        <f t="shared" si="260"/>
        <v>#DIV/0!</v>
      </c>
      <c r="W187" s="78">
        <f t="shared" si="313"/>
        <v>0</v>
      </c>
      <c r="X187" s="49" t="e">
        <f t="shared" si="265"/>
        <v>#DIV/0!</v>
      </c>
      <c r="Y187" s="78">
        <f t="shared" si="314"/>
        <v>0</v>
      </c>
      <c r="Z187" s="49" t="e">
        <f t="shared" si="244"/>
        <v>#DIV/0!</v>
      </c>
    </row>
    <row r="188" spans="1:26" ht="18.75" customHeight="1" x14ac:dyDescent="0.35">
      <c r="A188" s="15" t="s">
        <v>1</v>
      </c>
      <c r="B188" s="219" t="s">
        <v>2</v>
      </c>
      <c r="C188" s="220"/>
      <c r="D188" s="19"/>
      <c r="E188" s="16"/>
      <c r="F188" s="30" t="e">
        <f t="shared" si="246"/>
        <v>#DIV/0!</v>
      </c>
      <c r="G188" s="16"/>
      <c r="H188" s="30" t="e">
        <f t="shared" si="248"/>
        <v>#DIV/0!</v>
      </c>
      <c r="I188" s="16"/>
      <c r="J188" s="30" t="e">
        <f t="shared" si="250"/>
        <v>#DIV/0!</v>
      </c>
      <c r="K188" s="16"/>
      <c r="L188" s="30" t="e">
        <f t="shared" si="252"/>
        <v>#DIV/0!</v>
      </c>
      <c r="M188" s="16"/>
      <c r="N188" s="30" t="e">
        <f t="shared" si="254"/>
        <v>#DIV/0!</v>
      </c>
      <c r="O188" s="17"/>
      <c r="P188" s="68" t="e">
        <f t="shared" si="256"/>
        <v>#DIV/0!</v>
      </c>
      <c r="Q188" s="17"/>
      <c r="R188" s="114" t="e">
        <f t="shared" si="308"/>
        <v>#DIV/0!</v>
      </c>
      <c r="S188" s="16"/>
      <c r="T188" s="30" t="e">
        <f t="shared" si="258"/>
        <v>#DIV/0!</v>
      </c>
      <c r="U188" s="17"/>
      <c r="V188" s="51" t="e">
        <f t="shared" si="260"/>
        <v>#DIV/0!</v>
      </c>
      <c r="W188" s="78">
        <f t="shared" si="313"/>
        <v>0</v>
      </c>
      <c r="X188" s="49" t="e">
        <f t="shared" si="265"/>
        <v>#DIV/0!</v>
      </c>
      <c r="Y188" s="78">
        <f t="shared" si="314"/>
        <v>0</v>
      </c>
      <c r="Z188" s="49" t="e">
        <f t="shared" si="244"/>
        <v>#DIV/0!</v>
      </c>
    </row>
    <row r="189" spans="1:26" ht="18.75" customHeight="1" x14ac:dyDescent="0.35">
      <c r="A189" s="15" t="s">
        <v>71</v>
      </c>
      <c r="B189" s="219" t="s">
        <v>2</v>
      </c>
      <c r="C189" s="220"/>
      <c r="D189" s="19"/>
      <c r="E189" s="16"/>
      <c r="F189" s="30" t="e">
        <f t="shared" si="246"/>
        <v>#DIV/0!</v>
      </c>
      <c r="G189" s="16"/>
      <c r="H189" s="30" t="e">
        <f t="shared" si="248"/>
        <v>#DIV/0!</v>
      </c>
      <c r="I189" s="16"/>
      <c r="J189" s="30" t="e">
        <f t="shared" si="250"/>
        <v>#DIV/0!</v>
      </c>
      <c r="K189" s="16"/>
      <c r="L189" s="30" t="e">
        <f t="shared" si="252"/>
        <v>#DIV/0!</v>
      </c>
      <c r="M189" s="16"/>
      <c r="N189" s="30" t="e">
        <f t="shared" si="254"/>
        <v>#DIV/0!</v>
      </c>
      <c r="O189" s="17"/>
      <c r="P189" s="68" t="e">
        <f t="shared" si="256"/>
        <v>#DIV/0!</v>
      </c>
      <c r="Q189" s="17"/>
      <c r="R189" s="114" t="e">
        <f t="shared" si="308"/>
        <v>#DIV/0!</v>
      </c>
      <c r="S189" s="16"/>
      <c r="T189" s="30" t="e">
        <f t="shared" si="258"/>
        <v>#DIV/0!</v>
      </c>
      <c r="U189" s="17"/>
      <c r="V189" s="51" t="e">
        <f t="shared" si="260"/>
        <v>#DIV/0!</v>
      </c>
      <c r="W189" s="78">
        <f t="shared" si="313"/>
        <v>0</v>
      </c>
      <c r="X189" s="49" t="e">
        <f t="shared" si="265"/>
        <v>#DIV/0!</v>
      </c>
      <c r="Y189" s="78">
        <f t="shared" si="314"/>
        <v>0</v>
      </c>
      <c r="Z189" s="49" t="e">
        <f t="shared" si="244"/>
        <v>#DIV/0!</v>
      </c>
    </row>
    <row r="190" spans="1:26" s="14" customFormat="1" ht="18.75" customHeight="1" x14ac:dyDescent="0.35">
      <c r="A190" s="221" t="s">
        <v>48</v>
      </c>
      <c r="B190" s="222"/>
      <c r="C190" s="223"/>
      <c r="D190" s="20">
        <f t="shared" ref="D190:E190" si="315">SUM(D191:D197)</f>
        <v>0</v>
      </c>
      <c r="E190" s="12">
        <f t="shared" si="315"/>
        <v>0</v>
      </c>
      <c r="F190" s="13" t="e">
        <f t="shared" si="246"/>
        <v>#DIV/0!</v>
      </c>
      <c r="G190" s="12">
        <f t="shared" ref="G190" si="316">SUM(G191:G197)</f>
        <v>0</v>
      </c>
      <c r="H190" s="13" t="e">
        <f t="shared" si="248"/>
        <v>#DIV/0!</v>
      </c>
      <c r="I190" s="12">
        <f t="shared" ref="I190" si="317">SUM(I191:I197)</f>
        <v>0</v>
      </c>
      <c r="J190" s="13" t="e">
        <f t="shared" si="250"/>
        <v>#DIV/0!</v>
      </c>
      <c r="K190" s="12">
        <f t="shared" ref="K190" si="318">SUM(K191:K197)</f>
        <v>0</v>
      </c>
      <c r="L190" s="13" t="e">
        <f t="shared" si="252"/>
        <v>#DIV/0!</v>
      </c>
      <c r="M190" s="12">
        <f t="shared" ref="M190" si="319">SUM(M191:M197)</f>
        <v>0</v>
      </c>
      <c r="N190" s="13" t="e">
        <f t="shared" si="254"/>
        <v>#DIV/0!</v>
      </c>
      <c r="O190" s="25">
        <f t="shared" ref="O190" si="320">SUM(O191:O197)</f>
        <v>0</v>
      </c>
      <c r="P190" s="26" t="e">
        <f t="shared" si="256"/>
        <v>#DIV/0!</v>
      </c>
      <c r="Q190" s="115">
        <f>SUM(Q191:Q197)</f>
        <v>0</v>
      </c>
      <c r="R190" s="116" t="e">
        <f t="shared" si="308"/>
        <v>#DIV/0!</v>
      </c>
      <c r="S190" s="12">
        <f t="shared" ref="S190" si="321">SUM(S191:S197)</f>
        <v>0</v>
      </c>
      <c r="T190" s="13" t="e">
        <f t="shared" si="258"/>
        <v>#DIV/0!</v>
      </c>
      <c r="U190" s="27">
        <f t="shared" ref="U190" si="322">SUM(U191:U197)</f>
        <v>0</v>
      </c>
      <c r="V190" s="28" t="e">
        <f t="shared" si="260"/>
        <v>#DIV/0!</v>
      </c>
      <c r="W190" s="77">
        <f t="shared" ref="W190" si="323">SUM(W191:W197)</f>
        <v>0</v>
      </c>
      <c r="X190" s="48" t="e">
        <f t="shared" si="265"/>
        <v>#DIV/0!</v>
      </c>
      <c r="Y190" s="77">
        <f t="shared" ref="Y190" si="324">SUM(Y191:Y197)</f>
        <v>0</v>
      </c>
      <c r="Z190" s="79" t="e">
        <f t="shared" si="244"/>
        <v>#DIV/0!</v>
      </c>
    </row>
    <row r="191" spans="1:26" ht="18.75" customHeight="1" x14ac:dyDescent="0.35">
      <c r="A191" s="15" t="s">
        <v>52</v>
      </c>
      <c r="B191" s="219" t="s">
        <v>209</v>
      </c>
      <c r="C191" s="220"/>
      <c r="D191" s="19"/>
      <c r="E191" s="16"/>
      <c r="F191" s="30" t="e">
        <f t="shared" si="246"/>
        <v>#DIV/0!</v>
      </c>
      <c r="G191" s="16"/>
      <c r="H191" s="30" t="e">
        <f t="shared" si="248"/>
        <v>#DIV/0!</v>
      </c>
      <c r="I191" s="16"/>
      <c r="J191" s="30" t="e">
        <f t="shared" si="250"/>
        <v>#DIV/0!</v>
      </c>
      <c r="K191" s="16"/>
      <c r="L191" s="30" t="e">
        <f t="shared" si="252"/>
        <v>#DIV/0!</v>
      </c>
      <c r="M191" s="16"/>
      <c r="N191" s="30" t="e">
        <f t="shared" si="254"/>
        <v>#DIV/0!</v>
      </c>
      <c r="O191" s="17"/>
      <c r="P191" s="68" t="e">
        <f t="shared" si="256"/>
        <v>#DIV/0!</v>
      </c>
      <c r="Q191" s="17"/>
      <c r="R191" s="114" t="e">
        <f t="shared" si="308"/>
        <v>#DIV/0!</v>
      </c>
      <c r="S191" s="16"/>
      <c r="T191" s="30" t="e">
        <f t="shared" si="258"/>
        <v>#DIV/0!</v>
      </c>
      <c r="U191" s="17"/>
      <c r="V191" s="51" t="e">
        <f t="shared" si="260"/>
        <v>#DIV/0!</v>
      </c>
      <c r="W191" s="78">
        <f>E191+G191+I191+K191+M191+O191+Q191+S191+U191</f>
        <v>0</v>
      </c>
      <c r="X191" s="49" t="e">
        <f t="shared" si="265"/>
        <v>#DIV/0!</v>
      </c>
      <c r="Y191" s="78">
        <f>E191+G191+I191+K191+M191+O191+Q191</f>
        <v>0</v>
      </c>
      <c r="Z191" s="49" t="e">
        <f t="shared" si="244"/>
        <v>#DIV/0!</v>
      </c>
    </row>
    <row r="192" spans="1:26" ht="18.75" customHeight="1" x14ac:dyDescent="0.35">
      <c r="A192" s="15"/>
      <c r="B192" s="219" t="s">
        <v>80</v>
      </c>
      <c r="C192" s="220"/>
      <c r="D192" s="19"/>
      <c r="E192" s="16"/>
      <c r="F192" s="30" t="e">
        <f t="shared" si="246"/>
        <v>#DIV/0!</v>
      </c>
      <c r="G192" s="16"/>
      <c r="H192" s="30" t="e">
        <f t="shared" si="248"/>
        <v>#DIV/0!</v>
      </c>
      <c r="I192" s="16"/>
      <c r="J192" s="30" t="e">
        <f t="shared" si="250"/>
        <v>#DIV/0!</v>
      </c>
      <c r="K192" s="16"/>
      <c r="L192" s="30" t="e">
        <f t="shared" si="252"/>
        <v>#DIV/0!</v>
      </c>
      <c r="M192" s="16"/>
      <c r="N192" s="30" t="e">
        <f t="shared" si="254"/>
        <v>#DIV/0!</v>
      </c>
      <c r="O192" s="17"/>
      <c r="P192" s="68" t="e">
        <f t="shared" si="256"/>
        <v>#DIV/0!</v>
      </c>
      <c r="Q192" s="17"/>
      <c r="R192" s="114" t="e">
        <f t="shared" si="308"/>
        <v>#DIV/0!</v>
      </c>
      <c r="S192" s="16"/>
      <c r="T192" s="30" t="e">
        <f t="shared" si="258"/>
        <v>#DIV/0!</v>
      </c>
      <c r="U192" s="17"/>
      <c r="V192" s="51" t="e">
        <f t="shared" si="260"/>
        <v>#DIV/0!</v>
      </c>
      <c r="W192" s="78">
        <f t="shared" ref="W192:W197" si="325">E192+G192+I192+K192+M192+O192+Q192+S192+U192</f>
        <v>0</v>
      </c>
      <c r="X192" s="49" t="e">
        <f t="shared" si="265"/>
        <v>#DIV/0!</v>
      </c>
      <c r="Y192" s="78">
        <f t="shared" ref="Y192:Y197" si="326">E192+G192+I192+K192+M192+O192+Q192</f>
        <v>0</v>
      </c>
      <c r="Z192" s="49" t="e">
        <f t="shared" si="244"/>
        <v>#DIV/0!</v>
      </c>
    </row>
    <row r="193" spans="1:26" ht="18.75" customHeight="1" x14ac:dyDescent="0.35">
      <c r="A193" s="15" t="s">
        <v>68</v>
      </c>
      <c r="B193" s="219" t="s">
        <v>2</v>
      </c>
      <c r="C193" s="220"/>
      <c r="D193" s="19"/>
      <c r="E193" s="16"/>
      <c r="F193" s="30" t="e">
        <f t="shared" si="246"/>
        <v>#DIV/0!</v>
      </c>
      <c r="G193" s="16"/>
      <c r="H193" s="30" t="e">
        <f t="shared" si="248"/>
        <v>#DIV/0!</v>
      </c>
      <c r="I193" s="16"/>
      <c r="J193" s="30" t="e">
        <f t="shared" si="250"/>
        <v>#DIV/0!</v>
      </c>
      <c r="K193" s="16"/>
      <c r="L193" s="30" t="e">
        <f t="shared" si="252"/>
        <v>#DIV/0!</v>
      </c>
      <c r="M193" s="16"/>
      <c r="N193" s="30" t="e">
        <f t="shared" si="254"/>
        <v>#DIV/0!</v>
      </c>
      <c r="O193" s="17"/>
      <c r="P193" s="68" t="e">
        <f t="shared" si="256"/>
        <v>#DIV/0!</v>
      </c>
      <c r="Q193" s="17"/>
      <c r="R193" s="114" t="e">
        <f t="shared" si="308"/>
        <v>#DIV/0!</v>
      </c>
      <c r="S193" s="16"/>
      <c r="T193" s="30" t="e">
        <f t="shared" si="258"/>
        <v>#DIV/0!</v>
      </c>
      <c r="U193" s="17"/>
      <c r="V193" s="51" t="e">
        <f t="shared" si="260"/>
        <v>#DIV/0!</v>
      </c>
      <c r="W193" s="78">
        <f t="shared" si="325"/>
        <v>0</v>
      </c>
      <c r="X193" s="49" t="e">
        <f t="shared" si="265"/>
        <v>#DIV/0!</v>
      </c>
      <c r="Y193" s="78">
        <f t="shared" si="326"/>
        <v>0</v>
      </c>
      <c r="Z193" s="49" t="e">
        <f t="shared" si="244"/>
        <v>#DIV/0!</v>
      </c>
    </row>
    <row r="194" spans="1:26" ht="18.75" customHeight="1" x14ac:dyDescent="0.35">
      <c r="A194" s="15" t="s">
        <v>69</v>
      </c>
      <c r="B194" s="219" t="s">
        <v>2</v>
      </c>
      <c r="C194" s="220"/>
      <c r="D194" s="19"/>
      <c r="E194" s="16"/>
      <c r="F194" s="30" t="e">
        <f t="shared" si="246"/>
        <v>#DIV/0!</v>
      </c>
      <c r="G194" s="16"/>
      <c r="H194" s="30" t="e">
        <f t="shared" si="248"/>
        <v>#DIV/0!</v>
      </c>
      <c r="I194" s="16"/>
      <c r="J194" s="30" t="e">
        <f t="shared" si="250"/>
        <v>#DIV/0!</v>
      </c>
      <c r="K194" s="16"/>
      <c r="L194" s="30" t="e">
        <f t="shared" si="252"/>
        <v>#DIV/0!</v>
      </c>
      <c r="M194" s="16"/>
      <c r="N194" s="30" t="e">
        <f t="shared" si="254"/>
        <v>#DIV/0!</v>
      </c>
      <c r="O194" s="17"/>
      <c r="P194" s="68" t="e">
        <f t="shared" si="256"/>
        <v>#DIV/0!</v>
      </c>
      <c r="Q194" s="17"/>
      <c r="R194" s="114" t="e">
        <f t="shared" si="308"/>
        <v>#DIV/0!</v>
      </c>
      <c r="S194" s="16"/>
      <c r="T194" s="30" t="e">
        <f t="shared" si="258"/>
        <v>#DIV/0!</v>
      </c>
      <c r="U194" s="17"/>
      <c r="V194" s="51" t="e">
        <f t="shared" si="260"/>
        <v>#DIV/0!</v>
      </c>
      <c r="W194" s="78">
        <f t="shared" si="325"/>
        <v>0</v>
      </c>
      <c r="X194" s="49" t="e">
        <f t="shared" si="265"/>
        <v>#DIV/0!</v>
      </c>
      <c r="Y194" s="78">
        <f t="shared" si="326"/>
        <v>0</v>
      </c>
      <c r="Z194" s="49" t="e">
        <f t="shared" si="244"/>
        <v>#DIV/0!</v>
      </c>
    </row>
    <row r="195" spans="1:26" ht="18.75" customHeight="1" x14ac:dyDescent="0.35">
      <c r="A195" s="15" t="s">
        <v>70</v>
      </c>
      <c r="B195" s="219" t="s">
        <v>2</v>
      </c>
      <c r="C195" s="220"/>
      <c r="D195" s="19"/>
      <c r="E195" s="16"/>
      <c r="F195" s="30" t="e">
        <f t="shared" si="246"/>
        <v>#DIV/0!</v>
      </c>
      <c r="G195" s="16"/>
      <c r="H195" s="30" t="e">
        <f t="shared" si="248"/>
        <v>#DIV/0!</v>
      </c>
      <c r="I195" s="16"/>
      <c r="J195" s="30" t="e">
        <f t="shared" si="250"/>
        <v>#DIV/0!</v>
      </c>
      <c r="K195" s="16"/>
      <c r="L195" s="30" t="e">
        <f t="shared" si="252"/>
        <v>#DIV/0!</v>
      </c>
      <c r="M195" s="16"/>
      <c r="N195" s="30" t="e">
        <f t="shared" si="254"/>
        <v>#DIV/0!</v>
      </c>
      <c r="O195" s="17"/>
      <c r="P195" s="68" t="e">
        <f t="shared" si="256"/>
        <v>#DIV/0!</v>
      </c>
      <c r="Q195" s="17"/>
      <c r="R195" s="114" t="e">
        <f t="shared" si="308"/>
        <v>#DIV/0!</v>
      </c>
      <c r="S195" s="16"/>
      <c r="T195" s="30" t="e">
        <f t="shared" si="258"/>
        <v>#DIV/0!</v>
      </c>
      <c r="U195" s="17"/>
      <c r="V195" s="51" t="e">
        <f t="shared" si="260"/>
        <v>#DIV/0!</v>
      </c>
      <c r="W195" s="78">
        <f t="shared" si="325"/>
        <v>0</v>
      </c>
      <c r="X195" s="49" t="e">
        <f t="shared" si="265"/>
        <v>#DIV/0!</v>
      </c>
      <c r="Y195" s="78">
        <f t="shared" si="326"/>
        <v>0</v>
      </c>
      <c r="Z195" s="49" t="e">
        <f t="shared" si="244"/>
        <v>#DIV/0!</v>
      </c>
    </row>
    <row r="196" spans="1:26" ht="18.75" customHeight="1" x14ac:dyDescent="0.35">
      <c r="A196" s="15" t="s">
        <v>1</v>
      </c>
      <c r="B196" s="219" t="s">
        <v>2</v>
      </c>
      <c r="C196" s="220"/>
      <c r="D196" s="19"/>
      <c r="E196" s="16"/>
      <c r="F196" s="30" t="e">
        <f t="shared" si="246"/>
        <v>#DIV/0!</v>
      </c>
      <c r="G196" s="16"/>
      <c r="H196" s="30" t="e">
        <f t="shared" si="248"/>
        <v>#DIV/0!</v>
      </c>
      <c r="I196" s="16"/>
      <c r="J196" s="30" t="e">
        <f t="shared" si="250"/>
        <v>#DIV/0!</v>
      </c>
      <c r="K196" s="16"/>
      <c r="L196" s="30" t="e">
        <f t="shared" si="252"/>
        <v>#DIV/0!</v>
      </c>
      <c r="M196" s="16"/>
      <c r="N196" s="30" t="e">
        <f t="shared" si="254"/>
        <v>#DIV/0!</v>
      </c>
      <c r="O196" s="17"/>
      <c r="P196" s="68" t="e">
        <f t="shared" si="256"/>
        <v>#DIV/0!</v>
      </c>
      <c r="Q196" s="17"/>
      <c r="R196" s="114" t="e">
        <f t="shared" si="308"/>
        <v>#DIV/0!</v>
      </c>
      <c r="S196" s="16"/>
      <c r="T196" s="30" t="e">
        <f t="shared" si="258"/>
        <v>#DIV/0!</v>
      </c>
      <c r="U196" s="17"/>
      <c r="V196" s="51" t="e">
        <f t="shared" si="260"/>
        <v>#DIV/0!</v>
      </c>
      <c r="W196" s="78">
        <f t="shared" si="325"/>
        <v>0</v>
      </c>
      <c r="X196" s="49" t="e">
        <f t="shared" si="265"/>
        <v>#DIV/0!</v>
      </c>
      <c r="Y196" s="78">
        <f t="shared" si="326"/>
        <v>0</v>
      </c>
      <c r="Z196" s="49" t="e">
        <f t="shared" si="244"/>
        <v>#DIV/0!</v>
      </c>
    </row>
    <row r="197" spans="1:26" ht="18.75" customHeight="1" x14ac:dyDescent="0.35">
      <c r="A197" s="15" t="s">
        <v>71</v>
      </c>
      <c r="B197" s="219" t="s">
        <v>2</v>
      </c>
      <c r="C197" s="220"/>
      <c r="D197" s="19"/>
      <c r="E197" s="16"/>
      <c r="F197" s="30" t="e">
        <f t="shared" si="246"/>
        <v>#DIV/0!</v>
      </c>
      <c r="G197" s="16"/>
      <c r="H197" s="30" t="e">
        <f t="shared" si="248"/>
        <v>#DIV/0!</v>
      </c>
      <c r="I197" s="16"/>
      <c r="J197" s="30" t="e">
        <f t="shared" si="250"/>
        <v>#DIV/0!</v>
      </c>
      <c r="K197" s="16"/>
      <c r="L197" s="30" t="e">
        <f t="shared" si="252"/>
        <v>#DIV/0!</v>
      </c>
      <c r="M197" s="16"/>
      <c r="N197" s="30" t="e">
        <f t="shared" si="254"/>
        <v>#DIV/0!</v>
      </c>
      <c r="O197" s="17"/>
      <c r="P197" s="68" t="e">
        <f t="shared" si="256"/>
        <v>#DIV/0!</v>
      </c>
      <c r="Q197" s="17"/>
      <c r="R197" s="114" t="e">
        <f t="shared" si="308"/>
        <v>#DIV/0!</v>
      </c>
      <c r="S197" s="16"/>
      <c r="T197" s="30" t="e">
        <f t="shared" si="258"/>
        <v>#DIV/0!</v>
      </c>
      <c r="U197" s="17"/>
      <c r="V197" s="51" t="e">
        <f t="shared" si="260"/>
        <v>#DIV/0!</v>
      </c>
      <c r="W197" s="78">
        <f t="shared" si="325"/>
        <v>0</v>
      </c>
      <c r="X197" s="49" t="e">
        <f t="shared" si="265"/>
        <v>#DIV/0!</v>
      </c>
      <c r="Y197" s="78">
        <f t="shared" si="326"/>
        <v>0</v>
      </c>
      <c r="Z197" s="49" t="e">
        <f t="shared" si="244"/>
        <v>#DIV/0!</v>
      </c>
    </row>
    <row r="198" spans="1:26" s="14" customFormat="1" ht="18.75" customHeight="1" x14ac:dyDescent="0.35">
      <c r="A198" s="221" t="s">
        <v>49</v>
      </c>
      <c r="B198" s="222"/>
      <c r="C198" s="223"/>
      <c r="D198" s="20">
        <f t="shared" ref="D198:E198" si="327">SUM(D199:D205)</f>
        <v>0</v>
      </c>
      <c r="E198" s="12">
        <f t="shared" si="327"/>
        <v>0</v>
      </c>
      <c r="F198" s="13" t="e">
        <f t="shared" si="246"/>
        <v>#DIV/0!</v>
      </c>
      <c r="G198" s="12">
        <f t="shared" ref="G198" si="328">SUM(G199:G205)</f>
        <v>0</v>
      </c>
      <c r="H198" s="13" t="e">
        <f t="shared" si="248"/>
        <v>#DIV/0!</v>
      </c>
      <c r="I198" s="12">
        <f t="shared" ref="I198" si="329">SUM(I199:I205)</f>
        <v>0</v>
      </c>
      <c r="J198" s="13" t="e">
        <f t="shared" si="250"/>
        <v>#DIV/0!</v>
      </c>
      <c r="K198" s="12">
        <f t="shared" ref="K198" si="330">SUM(K199:K205)</f>
        <v>0</v>
      </c>
      <c r="L198" s="13" t="e">
        <f t="shared" si="252"/>
        <v>#DIV/0!</v>
      </c>
      <c r="M198" s="12">
        <f t="shared" ref="M198" si="331">SUM(M199:M205)</f>
        <v>0</v>
      </c>
      <c r="N198" s="13" t="e">
        <f t="shared" si="254"/>
        <v>#DIV/0!</v>
      </c>
      <c r="O198" s="25">
        <f t="shared" ref="O198" si="332">SUM(O199:O205)</f>
        <v>0</v>
      </c>
      <c r="P198" s="26" t="e">
        <f t="shared" si="256"/>
        <v>#DIV/0!</v>
      </c>
      <c r="Q198" s="115">
        <f>SUM(Q199:Q205)</f>
        <v>0</v>
      </c>
      <c r="R198" s="116" t="e">
        <f t="shared" si="308"/>
        <v>#DIV/0!</v>
      </c>
      <c r="S198" s="12">
        <f t="shared" ref="S198" si="333">SUM(S199:S205)</f>
        <v>0</v>
      </c>
      <c r="T198" s="13" t="e">
        <f t="shared" si="258"/>
        <v>#DIV/0!</v>
      </c>
      <c r="U198" s="27">
        <f t="shared" ref="U198" si="334">SUM(U199:U205)</f>
        <v>0</v>
      </c>
      <c r="V198" s="28" t="e">
        <f t="shared" si="260"/>
        <v>#DIV/0!</v>
      </c>
      <c r="W198" s="77">
        <f t="shared" ref="W198" si="335">SUM(W199:W205)</f>
        <v>0</v>
      </c>
      <c r="X198" s="48" t="e">
        <f t="shared" si="265"/>
        <v>#DIV/0!</v>
      </c>
      <c r="Y198" s="77">
        <f t="shared" ref="Y198" si="336">SUM(Y199:Y205)</f>
        <v>0</v>
      </c>
      <c r="Z198" s="79" t="e">
        <f t="shared" si="244"/>
        <v>#DIV/0!</v>
      </c>
    </row>
    <row r="199" spans="1:26" ht="18.75" customHeight="1" x14ac:dyDescent="0.35">
      <c r="A199" s="15" t="s">
        <v>52</v>
      </c>
      <c r="B199" s="219" t="s">
        <v>209</v>
      </c>
      <c r="C199" s="220"/>
      <c r="D199" s="19"/>
      <c r="E199" s="16"/>
      <c r="F199" s="30" t="e">
        <f t="shared" si="246"/>
        <v>#DIV/0!</v>
      </c>
      <c r="G199" s="16"/>
      <c r="H199" s="30" t="e">
        <f t="shared" si="248"/>
        <v>#DIV/0!</v>
      </c>
      <c r="I199" s="16"/>
      <c r="J199" s="30" t="e">
        <f t="shared" si="250"/>
        <v>#DIV/0!</v>
      </c>
      <c r="K199" s="16"/>
      <c r="L199" s="30" t="e">
        <f t="shared" si="252"/>
        <v>#DIV/0!</v>
      </c>
      <c r="M199" s="16"/>
      <c r="N199" s="30" t="e">
        <f t="shared" si="254"/>
        <v>#DIV/0!</v>
      </c>
      <c r="O199" s="17"/>
      <c r="P199" s="68" t="e">
        <f t="shared" si="256"/>
        <v>#DIV/0!</v>
      </c>
      <c r="Q199" s="17"/>
      <c r="R199" s="114" t="e">
        <f t="shared" si="308"/>
        <v>#DIV/0!</v>
      </c>
      <c r="S199" s="16"/>
      <c r="T199" s="30" t="e">
        <f t="shared" si="258"/>
        <v>#DIV/0!</v>
      </c>
      <c r="U199" s="17"/>
      <c r="V199" s="51" t="e">
        <f t="shared" si="260"/>
        <v>#DIV/0!</v>
      </c>
      <c r="W199" s="78">
        <f>E199+G199+I199+K199+M199+O199+Q199+S199+U199</f>
        <v>0</v>
      </c>
      <c r="X199" s="49" t="e">
        <f t="shared" si="265"/>
        <v>#DIV/0!</v>
      </c>
      <c r="Y199" s="78">
        <f>E199+G199+I199+K199+M199+O199+Q199</f>
        <v>0</v>
      </c>
      <c r="Z199" s="49" t="e">
        <f t="shared" si="244"/>
        <v>#DIV/0!</v>
      </c>
    </row>
    <row r="200" spans="1:26" ht="18.75" customHeight="1" x14ac:dyDescent="0.35">
      <c r="A200" s="15"/>
      <c r="B200" s="219" t="s">
        <v>80</v>
      </c>
      <c r="C200" s="220"/>
      <c r="D200" s="19"/>
      <c r="E200" s="16"/>
      <c r="F200" s="30" t="e">
        <f t="shared" si="246"/>
        <v>#DIV/0!</v>
      </c>
      <c r="G200" s="16"/>
      <c r="H200" s="30" t="e">
        <f t="shared" si="248"/>
        <v>#DIV/0!</v>
      </c>
      <c r="I200" s="16"/>
      <c r="J200" s="30" t="e">
        <f t="shared" si="250"/>
        <v>#DIV/0!</v>
      </c>
      <c r="K200" s="16"/>
      <c r="L200" s="30" t="e">
        <f t="shared" si="252"/>
        <v>#DIV/0!</v>
      </c>
      <c r="M200" s="16"/>
      <c r="N200" s="30" t="e">
        <f t="shared" si="254"/>
        <v>#DIV/0!</v>
      </c>
      <c r="O200" s="17"/>
      <c r="P200" s="68" t="e">
        <f t="shared" si="256"/>
        <v>#DIV/0!</v>
      </c>
      <c r="Q200" s="17"/>
      <c r="R200" s="114" t="e">
        <f t="shared" si="308"/>
        <v>#DIV/0!</v>
      </c>
      <c r="S200" s="16"/>
      <c r="T200" s="30" t="e">
        <f t="shared" si="258"/>
        <v>#DIV/0!</v>
      </c>
      <c r="U200" s="17"/>
      <c r="V200" s="51" t="e">
        <f t="shared" si="260"/>
        <v>#DIV/0!</v>
      </c>
      <c r="W200" s="78">
        <f t="shared" ref="W200:W205" si="337">E200+G200+I200+K200+M200+O200+Q200+S200+U200</f>
        <v>0</v>
      </c>
      <c r="X200" s="49" t="e">
        <f t="shared" si="265"/>
        <v>#DIV/0!</v>
      </c>
      <c r="Y200" s="78">
        <f t="shared" ref="Y200:Y205" si="338">E200+G200+I200+K200+M200+O200+Q200</f>
        <v>0</v>
      </c>
      <c r="Z200" s="49" t="e">
        <f t="shared" si="244"/>
        <v>#DIV/0!</v>
      </c>
    </row>
    <row r="201" spans="1:26" ht="18.75" customHeight="1" x14ac:dyDescent="0.35">
      <c r="A201" s="15" t="s">
        <v>68</v>
      </c>
      <c r="B201" s="219" t="s">
        <v>2</v>
      </c>
      <c r="C201" s="220"/>
      <c r="D201" s="19"/>
      <c r="E201" s="16"/>
      <c r="F201" s="30" t="e">
        <f t="shared" si="246"/>
        <v>#DIV/0!</v>
      </c>
      <c r="G201" s="16"/>
      <c r="H201" s="30" t="e">
        <f t="shared" si="248"/>
        <v>#DIV/0!</v>
      </c>
      <c r="I201" s="16"/>
      <c r="J201" s="30" t="e">
        <f t="shared" si="250"/>
        <v>#DIV/0!</v>
      </c>
      <c r="K201" s="16"/>
      <c r="L201" s="30" t="e">
        <f t="shared" si="252"/>
        <v>#DIV/0!</v>
      </c>
      <c r="M201" s="16"/>
      <c r="N201" s="30" t="e">
        <f t="shared" si="254"/>
        <v>#DIV/0!</v>
      </c>
      <c r="O201" s="17"/>
      <c r="P201" s="68" t="e">
        <f t="shared" si="256"/>
        <v>#DIV/0!</v>
      </c>
      <c r="Q201" s="17"/>
      <c r="R201" s="114" t="e">
        <f t="shared" si="308"/>
        <v>#DIV/0!</v>
      </c>
      <c r="S201" s="16"/>
      <c r="T201" s="30" t="e">
        <f t="shared" si="258"/>
        <v>#DIV/0!</v>
      </c>
      <c r="U201" s="17"/>
      <c r="V201" s="51" t="e">
        <f t="shared" si="260"/>
        <v>#DIV/0!</v>
      </c>
      <c r="W201" s="78">
        <f t="shared" si="337"/>
        <v>0</v>
      </c>
      <c r="X201" s="49" t="e">
        <f t="shared" si="265"/>
        <v>#DIV/0!</v>
      </c>
      <c r="Y201" s="78">
        <f t="shared" si="338"/>
        <v>0</v>
      </c>
      <c r="Z201" s="49" t="e">
        <f t="shared" si="244"/>
        <v>#DIV/0!</v>
      </c>
    </row>
    <row r="202" spans="1:26" ht="18.75" customHeight="1" x14ac:dyDescent="0.35">
      <c r="A202" s="15" t="s">
        <v>69</v>
      </c>
      <c r="B202" s="219" t="s">
        <v>2</v>
      </c>
      <c r="C202" s="220"/>
      <c r="D202" s="19"/>
      <c r="E202" s="16"/>
      <c r="F202" s="30" t="e">
        <f t="shared" si="246"/>
        <v>#DIV/0!</v>
      </c>
      <c r="G202" s="16"/>
      <c r="H202" s="30" t="e">
        <f t="shared" si="248"/>
        <v>#DIV/0!</v>
      </c>
      <c r="I202" s="16"/>
      <c r="J202" s="30" t="e">
        <f t="shared" si="250"/>
        <v>#DIV/0!</v>
      </c>
      <c r="K202" s="16"/>
      <c r="L202" s="30" t="e">
        <f t="shared" si="252"/>
        <v>#DIV/0!</v>
      </c>
      <c r="M202" s="16"/>
      <c r="N202" s="30" t="e">
        <f t="shared" si="254"/>
        <v>#DIV/0!</v>
      </c>
      <c r="O202" s="17"/>
      <c r="P202" s="68" t="e">
        <f t="shared" si="256"/>
        <v>#DIV/0!</v>
      </c>
      <c r="Q202" s="17"/>
      <c r="R202" s="114" t="e">
        <f t="shared" si="308"/>
        <v>#DIV/0!</v>
      </c>
      <c r="S202" s="16"/>
      <c r="T202" s="30" t="e">
        <f t="shared" si="258"/>
        <v>#DIV/0!</v>
      </c>
      <c r="U202" s="17"/>
      <c r="V202" s="51" t="e">
        <f t="shared" si="260"/>
        <v>#DIV/0!</v>
      </c>
      <c r="W202" s="78">
        <f t="shared" si="337"/>
        <v>0</v>
      </c>
      <c r="X202" s="49" t="e">
        <f t="shared" si="265"/>
        <v>#DIV/0!</v>
      </c>
      <c r="Y202" s="78">
        <f t="shared" si="338"/>
        <v>0</v>
      </c>
      <c r="Z202" s="49" t="e">
        <f t="shared" si="244"/>
        <v>#DIV/0!</v>
      </c>
    </row>
    <row r="203" spans="1:26" ht="18.75" customHeight="1" x14ac:dyDescent="0.35">
      <c r="A203" s="15" t="s">
        <v>70</v>
      </c>
      <c r="B203" s="219" t="s">
        <v>2</v>
      </c>
      <c r="C203" s="220"/>
      <c r="D203" s="19"/>
      <c r="E203" s="16"/>
      <c r="F203" s="30" t="e">
        <f t="shared" si="246"/>
        <v>#DIV/0!</v>
      </c>
      <c r="G203" s="16"/>
      <c r="H203" s="30" t="e">
        <f t="shared" si="248"/>
        <v>#DIV/0!</v>
      </c>
      <c r="I203" s="16"/>
      <c r="J203" s="30" t="e">
        <f t="shared" si="250"/>
        <v>#DIV/0!</v>
      </c>
      <c r="K203" s="16"/>
      <c r="L203" s="30" t="e">
        <f t="shared" si="252"/>
        <v>#DIV/0!</v>
      </c>
      <c r="M203" s="16"/>
      <c r="N203" s="30" t="e">
        <f t="shared" si="254"/>
        <v>#DIV/0!</v>
      </c>
      <c r="O203" s="17"/>
      <c r="P203" s="68" t="e">
        <f t="shared" si="256"/>
        <v>#DIV/0!</v>
      </c>
      <c r="Q203" s="17"/>
      <c r="R203" s="114" t="e">
        <f t="shared" si="308"/>
        <v>#DIV/0!</v>
      </c>
      <c r="S203" s="16"/>
      <c r="T203" s="30" t="e">
        <f t="shared" si="258"/>
        <v>#DIV/0!</v>
      </c>
      <c r="U203" s="17"/>
      <c r="V203" s="51" t="e">
        <f t="shared" si="260"/>
        <v>#DIV/0!</v>
      </c>
      <c r="W203" s="78">
        <f t="shared" si="337"/>
        <v>0</v>
      </c>
      <c r="X203" s="49" t="e">
        <f t="shared" si="265"/>
        <v>#DIV/0!</v>
      </c>
      <c r="Y203" s="78">
        <f t="shared" si="338"/>
        <v>0</v>
      </c>
      <c r="Z203" s="49" t="e">
        <f t="shared" si="244"/>
        <v>#DIV/0!</v>
      </c>
    </row>
    <row r="204" spans="1:26" ht="18.75" customHeight="1" x14ac:dyDescent="0.35">
      <c r="A204" s="15" t="s">
        <v>1</v>
      </c>
      <c r="B204" s="219" t="s">
        <v>2</v>
      </c>
      <c r="C204" s="220"/>
      <c r="D204" s="19"/>
      <c r="E204" s="16"/>
      <c r="F204" s="30" t="e">
        <f t="shared" si="246"/>
        <v>#DIV/0!</v>
      </c>
      <c r="G204" s="16"/>
      <c r="H204" s="30" t="e">
        <f t="shared" si="248"/>
        <v>#DIV/0!</v>
      </c>
      <c r="I204" s="16"/>
      <c r="J204" s="30" t="e">
        <f t="shared" si="250"/>
        <v>#DIV/0!</v>
      </c>
      <c r="K204" s="16"/>
      <c r="L204" s="30" t="e">
        <f t="shared" si="252"/>
        <v>#DIV/0!</v>
      </c>
      <c r="M204" s="16"/>
      <c r="N204" s="30" t="e">
        <f t="shared" si="254"/>
        <v>#DIV/0!</v>
      </c>
      <c r="O204" s="17"/>
      <c r="P204" s="68" t="e">
        <f t="shared" si="256"/>
        <v>#DIV/0!</v>
      </c>
      <c r="Q204" s="17"/>
      <c r="R204" s="114" t="e">
        <f t="shared" si="308"/>
        <v>#DIV/0!</v>
      </c>
      <c r="S204" s="16"/>
      <c r="T204" s="30" t="e">
        <f t="shared" si="258"/>
        <v>#DIV/0!</v>
      </c>
      <c r="U204" s="17"/>
      <c r="V204" s="51" t="e">
        <f t="shared" si="260"/>
        <v>#DIV/0!</v>
      </c>
      <c r="W204" s="78">
        <f t="shared" si="337"/>
        <v>0</v>
      </c>
      <c r="X204" s="49" t="e">
        <f t="shared" si="265"/>
        <v>#DIV/0!</v>
      </c>
      <c r="Y204" s="78">
        <f t="shared" si="338"/>
        <v>0</v>
      </c>
      <c r="Z204" s="49" t="e">
        <f t="shared" si="244"/>
        <v>#DIV/0!</v>
      </c>
    </row>
    <row r="205" spans="1:26" ht="18.75" customHeight="1" x14ac:dyDescent="0.35">
      <c r="A205" s="15" t="s">
        <v>71</v>
      </c>
      <c r="B205" s="219" t="s">
        <v>2</v>
      </c>
      <c r="C205" s="220"/>
      <c r="D205" s="19"/>
      <c r="E205" s="16"/>
      <c r="F205" s="30" t="e">
        <f t="shared" si="246"/>
        <v>#DIV/0!</v>
      </c>
      <c r="G205" s="16"/>
      <c r="H205" s="30" t="e">
        <f t="shared" si="248"/>
        <v>#DIV/0!</v>
      </c>
      <c r="I205" s="16"/>
      <c r="J205" s="30" t="e">
        <f t="shared" si="250"/>
        <v>#DIV/0!</v>
      </c>
      <c r="K205" s="16"/>
      <c r="L205" s="30" t="e">
        <f t="shared" si="252"/>
        <v>#DIV/0!</v>
      </c>
      <c r="M205" s="16"/>
      <c r="N205" s="30" t="e">
        <f t="shared" si="254"/>
        <v>#DIV/0!</v>
      </c>
      <c r="O205" s="17"/>
      <c r="P205" s="68" t="e">
        <f t="shared" si="256"/>
        <v>#DIV/0!</v>
      </c>
      <c r="Q205" s="17"/>
      <c r="R205" s="114" t="e">
        <f t="shared" si="308"/>
        <v>#DIV/0!</v>
      </c>
      <c r="S205" s="16"/>
      <c r="T205" s="30" t="e">
        <f t="shared" si="258"/>
        <v>#DIV/0!</v>
      </c>
      <c r="U205" s="17"/>
      <c r="V205" s="51" t="e">
        <f t="shared" si="260"/>
        <v>#DIV/0!</v>
      </c>
      <c r="W205" s="78">
        <f t="shared" si="337"/>
        <v>0</v>
      </c>
      <c r="X205" s="49" t="e">
        <f t="shared" si="265"/>
        <v>#DIV/0!</v>
      </c>
      <c r="Y205" s="78">
        <f t="shared" si="338"/>
        <v>0</v>
      </c>
      <c r="Z205" s="49" t="e">
        <f t="shared" si="244"/>
        <v>#DIV/0!</v>
      </c>
    </row>
    <row r="206" spans="1:26" ht="18.75" customHeight="1" x14ac:dyDescent="0.35">
      <c r="A206" s="221" t="s">
        <v>50</v>
      </c>
      <c r="B206" s="222"/>
      <c r="C206" s="223"/>
      <c r="D206" s="20">
        <f t="shared" ref="D206:E206" si="339">SUM(D207:D213)</f>
        <v>0</v>
      </c>
      <c r="E206" s="12">
        <f t="shared" si="339"/>
        <v>0</v>
      </c>
      <c r="F206" s="13" t="e">
        <f t="shared" si="246"/>
        <v>#DIV/0!</v>
      </c>
      <c r="G206" s="12">
        <f t="shared" ref="G206" si="340">SUM(G207:G213)</f>
        <v>0</v>
      </c>
      <c r="H206" s="13" t="e">
        <f t="shared" si="248"/>
        <v>#DIV/0!</v>
      </c>
      <c r="I206" s="12">
        <f t="shared" ref="I206" si="341">SUM(I207:I213)</f>
        <v>0</v>
      </c>
      <c r="J206" s="13" t="e">
        <f t="shared" si="250"/>
        <v>#DIV/0!</v>
      </c>
      <c r="K206" s="12">
        <f t="shared" ref="K206" si="342">SUM(K207:K213)</f>
        <v>0</v>
      </c>
      <c r="L206" s="13" t="e">
        <f t="shared" si="252"/>
        <v>#DIV/0!</v>
      </c>
      <c r="M206" s="12">
        <f t="shared" ref="M206" si="343">SUM(M207:M213)</f>
        <v>0</v>
      </c>
      <c r="N206" s="13" t="e">
        <f t="shared" si="254"/>
        <v>#DIV/0!</v>
      </c>
      <c r="O206" s="25">
        <f t="shared" ref="O206" si="344">SUM(O207:O213)</f>
        <v>0</v>
      </c>
      <c r="P206" s="26" t="e">
        <f t="shared" si="256"/>
        <v>#DIV/0!</v>
      </c>
      <c r="Q206" s="115">
        <f>SUM(Q207:Q213)</f>
        <v>0</v>
      </c>
      <c r="R206" s="116" t="e">
        <f t="shared" si="308"/>
        <v>#DIV/0!</v>
      </c>
      <c r="S206" s="12">
        <f t="shared" ref="S206" si="345">SUM(S207:S213)</f>
        <v>0</v>
      </c>
      <c r="T206" s="13" t="e">
        <f t="shared" si="258"/>
        <v>#DIV/0!</v>
      </c>
      <c r="U206" s="27">
        <f t="shared" ref="U206" si="346">SUM(U207:U213)</f>
        <v>0</v>
      </c>
      <c r="V206" s="28" t="e">
        <f t="shared" si="260"/>
        <v>#DIV/0!</v>
      </c>
      <c r="W206" s="77">
        <f t="shared" ref="W206" si="347">SUM(W207:W213)</f>
        <v>0</v>
      </c>
      <c r="X206" s="48" t="e">
        <f t="shared" si="265"/>
        <v>#DIV/0!</v>
      </c>
      <c r="Y206" s="77">
        <f t="shared" ref="Y206" si="348">SUM(Y207:Y213)</f>
        <v>0</v>
      </c>
      <c r="Z206" s="79" t="e">
        <f t="shared" si="244"/>
        <v>#DIV/0!</v>
      </c>
    </row>
    <row r="207" spans="1:26" ht="18.75" customHeight="1" x14ac:dyDescent="0.35">
      <c r="A207" s="15" t="s">
        <v>52</v>
      </c>
      <c r="B207" s="219" t="s">
        <v>209</v>
      </c>
      <c r="C207" s="220"/>
      <c r="D207" s="19"/>
      <c r="E207" s="16"/>
      <c r="F207" s="30" t="e">
        <f t="shared" si="246"/>
        <v>#DIV/0!</v>
      </c>
      <c r="G207" s="16"/>
      <c r="H207" s="30" t="e">
        <f t="shared" si="248"/>
        <v>#DIV/0!</v>
      </c>
      <c r="I207" s="16"/>
      <c r="J207" s="30" t="e">
        <f t="shared" si="250"/>
        <v>#DIV/0!</v>
      </c>
      <c r="K207" s="16"/>
      <c r="L207" s="30" t="e">
        <f t="shared" si="252"/>
        <v>#DIV/0!</v>
      </c>
      <c r="M207" s="16"/>
      <c r="N207" s="30" t="e">
        <f t="shared" si="254"/>
        <v>#DIV/0!</v>
      </c>
      <c r="O207" s="17"/>
      <c r="P207" s="68" t="e">
        <f t="shared" si="256"/>
        <v>#DIV/0!</v>
      </c>
      <c r="Q207" s="17"/>
      <c r="R207" s="114" t="e">
        <f t="shared" si="308"/>
        <v>#DIV/0!</v>
      </c>
      <c r="S207" s="16"/>
      <c r="T207" s="30" t="e">
        <f t="shared" si="258"/>
        <v>#DIV/0!</v>
      </c>
      <c r="U207" s="17"/>
      <c r="V207" s="51" t="e">
        <f t="shared" si="260"/>
        <v>#DIV/0!</v>
      </c>
      <c r="W207" s="78">
        <f>E207+G207+I207+K207+M207+O207+Q207+S207+U207</f>
        <v>0</v>
      </c>
      <c r="X207" s="49" t="e">
        <f t="shared" si="265"/>
        <v>#DIV/0!</v>
      </c>
      <c r="Y207" s="78">
        <f>E207+G207+I207+K207+M207+O207+Q207</f>
        <v>0</v>
      </c>
      <c r="Z207" s="49" t="e">
        <f t="shared" si="244"/>
        <v>#DIV/0!</v>
      </c>
    </row>
    <row r="208" spans="1:26" ht="18.75" customHeight="1" x14ac:dyDescent="0.35">
      <c r="A208" s="15"/>
      <c r="B208" s="219" t="s">
        <v>80</v>
      </c>
      <c r="C208" s="220"/>
      <c r="D208" s="19"/>
      <c r="E208" s="16"/>
      <c r="F208" s="30" t="e">
        <f t="shared" si="246"/>
        <v>#DIV/0!</v>
      </c>
      <c r="G208" s="16"/>
      <c r="H208" s="30" t="e">
        <f t="shared" si="248"/>
        <v>#DIV/0!</v>
      </c>
      <c r="I208" s="16"/>
      <c r="J208" s="30" t="e">
        <f t="shared" si="250"/>
        <v>#DIV/0!</v>
      </c>
      <c r="K208" s="16"/>
      <c r="L208" s="30" t="e">
        <f t="shared" si="252"/>
        <v>#DIV/0!</v>
      </c>
      <c r="M208" s="16"/>
      <c r="N208" s="30" t="e">
        <f t="shared" si="254"/>
        <v>#DIV/0!</v>
      </c>
      <c r="O208" s="17"/>
      <c r="P208" s="68" t="e">
        <f t="shared" si="256"/>
        <v>#DIV/0!</v>
      </c>
      <c r="Q208" s="17"/>
      <c r="R208" s="114" t="e">
        <f t="shared" si="308"/>
        <v>#DIV/0!</v>
      </c>
      <c r="S208" s="16"/>
      <c r="T208" s="30" t="e">
        <f t="shared" si="258"/>
        <v>#DIV/0!</v>
      </c>
      <c r="U208" s="17"/>
      <c r="V208" s="51" t="e">
        <f t="shared" si="260"/>
        <v>#DIV/0!</v>
      </c>
      <c r="W208" s="78">
        <f t="shared" ref="W208:W213" si="349">E208+G208+I208+K208+M208+O208+Q208+S208+U208</f>
        <v>0</v>
      </c>
      <c r="X208" s="49" t="e">
        <f t="shared" si="265"/>
        <v>#DIV/0!</v>
      </c>
      <c r="Y208" s="78">
        <f t="shared" ref="Y208:Y213" si="350">E208+G208+I208+K208+M208+O208+Q208</f>
        <v>0</v>
      </c>
      <c r="Z208" s="49" t="e">
        <f t="shared" ref="Z208:Z229" si="351">Y208/$W208</f>
        <v>#DIV/0!</v>
      </c>
    </row>
    <row r="209" spans="1:26" ht="18.75" customHeight="1" x14ac:dyDescent="0.35">
      <c r="A209" s="15" t="s">
        <v>68</v>
      </c>
      <c r="B209" s="219" t="s">
        <v>2</v>
      </c>
      <c r="C209" s="220"/>
      <c r="D209" s="19"/>
      <c r="E209" s="16"/>
      <c r="F209" s="30" t="e">
        <f t="shared" si="246"/>
        <v>#DIV/0!</v>
      </c>
      <c r="G209" s="16"/>
      <c r="H209" s="30" t="e">
        <f t="shared" si="248"/>
        <v>#DIV/0!</v>
      </c>
      <c r="I209" s="16"/>
      <c r="J209" s="30" t="e">
        <f t="shared" si="250"/>
        <v>#DIV/0!</v>
      </c>
      <c r="K209" s="16"/>
      <c r="L209" s="30" t="e">
        <f t="shared" si="252"/>
        <v>#DIV/0!</v>
      </c>
      <c r="M209" s="16"/>
      <c r="N209" s="30" t="e">
        <f t="shared" si="254"/>
        <v>#DIV/0!</v>
      </c>
      <c r="O209" s="17"/>
      <c r="P209" s="68" t="e">
        <f t="shared" si="256"/>
        <v>#DIV/0!</v>
      </c>
      <c r="Q209" s="17"/>
      <c r="R209" s="114" t="e">
        <f t="shared" si="308"/>
        <v>#DIV/0!</v>
      </c>
      <c r="S209" s="16"/>
      <c r="T209" s="30" t="e">
        <f t="shared" si="258"/>
        <v>#DIV/0!</v>
      </c>
      <c r="U209" s="17"/>
      <c r="V209" s="51" t="e">
        <f t="shared" si="260"/>
        <v>#DIV/0!</v>
      </c>
      <c r="W209" s="78">
        <f t="shared" si="349"/>
        <v>0</v>
      </c>
      <c r="X209" s="49" t="e">
        <f t="shared" si="265"/>
        <v>#DIV/0!</v>
      </c>
      <c r="Y209" s="78">
        <f t="shared" si="350"/>
        <v>0</v>
      </c>
      <c r="Z209" s="49" t="e">
        <f t="shared" si="351"/>
        <v>#DIV/0!</v>
      </c>
    </row>
    <row r="210" spans="1:26" ht="18.75" customHeight="1" x14ac:dyDescent="0.35">
      <c r="A210" s="15" t="s">
        <v>69</v>
      </c>
      <c r="B210" s="219" t="s">
        <v>2</v>
      </c>
      <c r="C210" s="220"/>
      <c r="D210" s="19"/>
      <c r="E210" s="16"/>
      <c r="F210" s="30" t="e">
        <f t="shared" si="246"/>
        <v>#DIV/0!</v>
      </c>
      <c r="G210" s="16"/>
      <c r="H210" s="30" t="e">
        <f t="shared" si="248"/>
        <v>#DIV/0!</v>
      </c>
      <c r="I210" s="16"/>
      <c r="J210" s="30" t="e">
        <f t="shared" si="250"/>
        <v>#DIV/0!</v>
      </c>
      <c r="K210" s="16"/>
      <c r="L210" s="30" t="e">
        <f t="shared" si="252"/>
        <v>#DIV/0!</v>
      </c>
      <c r="M210" s="16"/>
      <c r="N210" s="30" t="e">
        <f t="shared" si="254"/>
        <v>#DIV/0!</v>
      </c>
      <c r="O210" s="17"/>
      <c r="P210" s="68" t="e">
        <f t="shared" si="256"/>
        <v>#DIV/0!</v>
      </c>
      <c r="Q210" s="17"/>
      <c r="R210" s="114" t="e">
        <f t="shared" si="308"/>
        <v>#DIV/0!</v>
      </c>
      <c r="S210" s="16"/>
      <c r="T210" s="30" t="e">
        <f t="shared" si="258"/>
        <v>#DIV/0!</v>
      </c>
      <c r="U210" s="17"/>
      <c r="V210" s="51" t="e">
        <f t="shared" si="260"/>
        <v>#DIV/0!</v>
      </c>
      <c r="W210" s="78">
        <f t="shared" si="349"/>
        <v>0</v>
      </c>
      <c r="X210" s="49" t="e">
        <f t="shared" si="265"/>
        <v>#DIV/0!</v>
      </c>
      <c r="Y210" s="78">
        <f t="shared" si="350"/>
        <v>0</v>
      </c>
      <c r="Z210" s="49" t="e">
        <f t="shared" si="351"/>
        <v>#DIV/0!</v>
      </c>
    </row>
    <row r="211" spans="1:26" ht="18.75" customHeight="1" x14ac:dyDescent="0.35">
      <c r="A211" s="15" t="s">
        <v>70</v>
      </c>
      <c r="B211" s="219" t="s">
        <v>2</v>
      </c>
      <c r="C211" s="220"/>
      <c r="D211" s="19"/>
      <c r="E211" s="16"/>
      <c r="F211" s="30" t="e">
        <f t="shared" si="246"/>
        <v>#DIV/0!</v>
      </c>
      <c r="G211" s="16"/>
      <c r="H211" s="30" t="e">
        <f t="shared" si="248"/>
        <v>#DIV/0!</v>
      </c>
      <c r="I211" s="16"/>
      <c r="J211" s="30" t="e">
        <f t="shared" si="250"/>
        <v>#DIV/0!</v>
      </c>
      <c r="K211" s="16"/>
      <c r="L211" s="30" t="e">
        <f t="shared" si="252"/>
        <v>#DIV/0!</v>
      </c>
      <c r="M211" s="16"/>
      <c r="N211" s="30" t="e">
        <f t="shared" si="254"/>
        <v>#DIV/0!</v>
      </c>
      <c r="O211" s="17"/>
      <c r="P211" s="68" t="e">
        <f t="shared" si="256"/>
        <v>#DIV/0!</v>
      </c>
      <c r="Q211" s="17"/>
      <c r="R211" s="114" t="e">
        <f t="shared" si="308"/>
        <v>#DIV/0!</v>
      </c>
      <c r="S211" s="16"/>
      <c r="T211" s="30" t="e">
        <f t="shared" si="258"/>
        <v>#DIV/0!</v>
      </c>
      <c r="U211" s="17"/>
      <c r="V211" s="51" t="e">
        <f t="shared" si="260"/>
        <v>#DIV/0!</v>
      </c>
      <c r="W211" s="78">
        <f t="shared" si="349"/>
        <v>0</v>
      </c>
      <c r="X211" s="49" t="e">
        <f t="shared" si="265"/>
        <v>#DIV/0!</v>
      </c>
      <c r="Y211" s="78">
        <f t="shared" si="350"/>
        <v>0</v>
      </c>
      <c r="Z211" s="49" t="e">
        <f t="shared" si="351"/>
        <v>#DIV/0!</v>
      </c>
    </row>
    <row r="212" spans="1:26" ht="18.75" customHeight="1" x14ac:dyDescent="0.35">
      <c r="A212" s="15" t="s">
        <v>1</v>
      </c>
      <c r="B212" s="219" t="s">
        <v>2</v>
      </c>
      <c r="C212" s="220"/>
      <c r="D212" s="19"/>
      <c r="E212" s="16"/>
      <c r="F212" s="30" t="e">
        <f t="shared" si="246"/>
        <v>#DIV/0!</v>
      </c>
      <c r="G212" s="16"/>
      <c r="H212" s="30" t="e">
        <f t="shared" si="248"/>
        <v>#DIV/0!</v>
      </c>
      <c r="I212" s="16"/>
      <c r="J212" s="30" t="e">
        <f t="shared" si="250"/>
        <v>#DIV/0!</v>
      </c>
      <c r="K212" s="16"/>
      <c r="L212" s="30" t="e">
        <f t="shared" si="252"/>
        <v>#DIV/0!</v>
      </c>
      <c r="M212" s="16"/>
      <c r="N212" s="30" t="e">
        <f t="shared" si="254"/>
        <v>#DIV/0!</v>
      </c>
      <c r="O212" s="17"/>
      <c r="P212" s="68" t="e">
        <f t="shared" si="256"/>
        <v>#DIV/0!</v>
      </c>
      <c r="Q212" s="17"/>
      <c r="R212" s="114" t="e">
        <f t="shared" si="308"/>
        <v>#DIV/0!</v>
      </c>
      <c r="S212" s="16"/>
      <c r="T212" s="30" t="e">
        <f t="shared" si="258"/>
        <v>#DIV/0!</v>
      </c>
      <c r="U212" s="17"/>
      <c r="V212" s="51" t="e">
        <f t="shared" si="260"/>
        <v>#DIV/0!</v>
      </c>
      <c r="W212" s="78">
        <f t="shared" si="349"/>
        <v>0</v>
      </c>
      <c r="X212" s="49" t="e">
        <f t="shared" si="265"/>
        <v>#DIV/0!</v>
      </c>
      <c r="Y212" s="78">
        <f t="shared" si="350"/>
        <v>0</v>
      </c>
      <c r="Z212" s="49" t="e">
        <f t="shared" si="351"/>
        <v>#DIV/0!</v>
      </c>
    </row>
    <row r="213" spans="1:26" ht="18.75" customHeight="1" x14ac:dyDescent="0.35">
      <c r="A213" s="15" t="s">
        <v>71</v>
      </c>
      <c r="B213" s="219" t="s">
        <v>2</v>
      </c>
      <c r="C213" s="220"/>
      <c r="D213" s="19"/>
      <c r="E213" s="16"/>
      <c r="F213" s="30" t="e">
        <f t="shared" si="246"/>
        <v>#DIV/0!</v>
      </c>
      <c r="G213" s="16"/>
      <c r="H213" s="30" t="e">
        <f t="shared" si="248"/>
        <v>#DIV/0!</v>
      </c>
      <c r="I213" s="16"/>
      <c r="J213" s="30" t="e">
        <f t="shared" si="250"/>
        <v>#DIV/0!</v>
      </c>
      <c r="K213" s="16"/>
      <c r="L213" s="30" t="e">
        <f t="shared" si="252"/>
        <v>#DIV/0!</v>
      </c>
      <c r="M213" s="16"/>
      <c r="N213" s="30" t="e">
        <f t="shared" si="254"/>
        <v>#DIV/0!</v>
      </c>
      <c r="O213" s="17"/>
      <c r="P213" s="68" t="e">
        <f t="shared" si="256"/>
        <v>#DIV/0!</v>
      </c>
      <c r="Q213" s="115">
        <f>SUM(Q214:Q220)</f>
        <v>0</v>
      </c>
      <c r="R213" s="116" t="e">
        <f t="shared" si="308"/>
        <v>#DIV/0!</v>
      </c>
      <c r="S213" s="16"/>
      <c r="T213" s="30" t="e">
        <f t="shared" si="258"/>
        <v>#DIV/0!</v>
      </c>
      <c r="U213" s="17"/>
      <c r="V213" s="51" t="e">
        <f t="shared" si="260"/>
        <v>#DIV/0!</v>
      </c>
      <c r="W213" s="78">
        <f t="shared" si="349"/>
        <v>0</v>
      </c>
      <c r="X213" s="49" t="e">
        <f t="shared" si="265"/>
        <v>#DIV/0!</v>
      </c>
      <c r="Y213" s="78">
        <f t="shared" si="350"/>
        <v>0</v>
      </c>
      <c r="Z213" s="49" t="e">
        <f t="shared" si="351"/>
        <v>#DIV/0!</v>
      </c>
    </row>
    <row r="214" spans="1:26" s="14" customFormat="1" ht="18.75" customHeight="1" x14ac:dyDescent="0.35">
      <c r="A214" s="221" t="s">
        <v>64</v>
      </c>
      <c r="B214" s="222"/>
      <c r="C214" s="223"/>
      <c r="D214" s="20">
        <f t="shared" ref="D214:E214" si="352">SUM(D215:D221)</f>
        <v>0</v>
      </c>
      <c r="E214" s="12">
        <f t="shared" si="352"/>
        <v>0</v>
      </c>
      <c r="F214" s="13" t="e">
        <f t="shared" ref="F214:F229" si="353">E214/$W214</f>
        <v>#DIV/0!</v>
      </c>
      <c r="G214" s="12">
        <f t="shared" ref="G214" si="354">SUM(G215:G221)</f>
        <v>0</v>
      </c>
      <c r="H214" s="13" t="e">
        <f t="shared" ref="H214:H229" si="355">G214/$W214</f>
        <v>#DIV/0!</v>
      </c>
      <c r="I214" s="12">
        <f t="shared" ref="I214" si="356">SUM(I215:I221)</f>
        <v>0</v>
      </c>
      <c r="J214" s="13" t="e">
        <f t="shared" ref="J214:J229" si="357">I214/$W214</f>
        <v>#DIV/0!</v>
      </c>
      <c r="K214" s="12">
        <f t="shared" ref="K214" si="358">SUM(K215:K221)</f>
        <v>0</v>
      </c>
      <c r="L214" s="13" t="e">
        <f t="shared" ref="L214:L229" si="359">K214/$W214</f>
        <v>#DIV/0!</v>
      </c>
      <c r="M214" s="12">
        <f t="shared" ref="M214" si="360">SUM(M215:M221)</f>
        <v>0</v>
      </c>
      <c r="N214" s="13" t="e">
        <f t="shared" ref="N214:N229" si="361">M214/$W214</f>
        <v>#DIV/0!</v>
      </c>
      <c r="O214" s="25">
        <f t="shared" ref="O214" si="362">SUM(O215:O221)</f>
        <v>0</v>
      </c>
      <c r="P214" s="26" t="e">
        <f t="shared" ref="P214:P229" si="363">O214/$W214</f>
        <v>#DIV/0!</v>
      </c>
      <c r="Q214" s="17"/>
      <c r="R214" s="114" t="e">
        <f t="shared" si="308"/>
        <v>#DIV/0!</v>
      </c>
      <c r="S214" s="12">
        <f t="shared" ref="S214" si="364">SUM(S215:S221)</f>
        <v>0</v>
      </c>
      <c r="T214" s="13" t="e">
        <f t="shared" ref="T214:T229" si="365">S214/$W214</f>
        <v>#DIV/0!</v>
      </c>
      <c r="U214" s="27">
        <f t="shared" ref="U214" si="366">SUM(U215:U221)</f>
        <v>0</v>
      </c>
      <c r="V214" s="28" t="e">
        <f t="shared" ref="V214:V229" si="367">U214/$W214</f>
        <v>#DIV/0!</v>
      </c>
      <c r="W214" s="77">
        <f t="shared" ref="W214" si="368">SUM(W215:W221)</f>
        <v>0</v>
      </c>
      <c r="X214" s="48" t="e">
        <f t="shared" si="265"/>
        <v>#DIV/0!</v>
      </c>
      <c r="Y214" s="77">
        <f t="shared" ref="Y214" si="369">SUM(Y215:Y221)</f>
        <v>0</v>
      </c>
      <c r="Z214" s="79" t="e">
        <f t="shared" si="351"/>
        <v>#DIV/0!</v>
      </c>
    </row>
    <row r="215" spans="1:26" ht="18.75" customHeight="1" x14ac:dyDescent="0.35">
      <c r="A215" s="15" t="s">
        <v>52</v>
      </c>
      <c r="B215" s="219" t="s">
        <v>209</v>
      </c>
      <c r="C215" s="220"/>
      <c r="D215" s="19"/>
      <c r="E215" s="16"/>
      <c r="F215" s="30" t="e">
        <f t="shared" si="353"/>
        <v>#DIV/0!</v>
      </c>
      <c r="G215" s="16"/>
      <c r="H215" s="30" t="e">
        <f t="shared" si="355"/>
        <v>#DIV/0!</v>
      </c>
      <c r="I215" s="16"/>
      <c r="J215" s="30" t="e">
        <f t="shared" si="357"/>
        <v>#DIV/0!</v>
      </c>
      <c r="K215" s="16"/>
      <c r="L215" s="30" t="e">
        <f t="shared" si="359"/>
        <v>#DIV/0!</v>
      </c>
      <c r="M215" s="16"/>
      <c r="N215" s="30" t="e">
        <f t="shared" si="361"/>
        <v>#DIV/0!</v>
      </c>
      <c r="O215" s="17"/>
      <c r="P215" s="68" t="e">
        <f t="shared" si="363"/>
        <v>#DIV/0!</v>
      </c>
      <c r="Q215" s="17"/>
      <c r="R215" s="114" t="e">
        <f t="shared" si="308"/>
        <v>#DIV/0!</v>
      </c>
      <c r="S215" s="16"/>
      <c r="T215" s="30" t="e">
        <f t="shared" si="365"/>
        <v>#DIV/0!</v>
      </c>
      <c r="U215" s="17"/>
      <c r="V215" s="51" t="e">
        <f t="shared" si="367"/>
        <v>#DIV/0!</v>
      </c>
      <c r="W215" s="78">
        <f>E215+G215+I215+K215+M215+O215+Q215+S215+U215</f>
        <v>0</v>
      </c>
      <c r="X215" s="49" t="e">
        <f t="shared" si="265"/>
        <v>#DIV/0!</v>
      </c>
      <c r="Y215" s="78">
        <f>E215+G215+I215+K215+M215+O215+Q215</f>
        <v>0</v>
      </c>
      <c r="Z215" s="49" t="e">
        <f t="shared" si="351"/>
        <v>#DIV/0!</v>
      </c>
    </row>
    <row r="216" spans="1:26" ht="18.75" customHeight="1" x14ac:dyDescent="0.35">
      <c r="A216" s="15"/>
      <c r="B216" s="219" t="s">
        <v>80</v>
      </c>
      <c r="C216" s="220"/>
      <c r="D216" s="19"/>
      <c r="E216" s="16"/>
      <c r="F216" s="30" t="e">
        <f t="shared" si="353"/>
        <v>#DIV/0!</v>
      </c>
      <c r="G216" s="16"/>
      <c r="H216" s="30" t="e">
        <f t="shared" si="355"/>
        <v>#DIV/0!</v>
      </c>
      <c r="I216" s="16"/>
      <c r="J216" s="30" t="e">
        <f t="shared" si="357"/>
        <v>#DIV/0!</v>
      </c>
      <c r="K216" s="16"/>
      <c r="L216" s="30" t="e">
        <f t="shared" si="359"/>
        <v>#DIV/0!</v>
      </c>
      <c r="M216" s="16"/>
      <c r="N216" s="30" t="e">
        <f t="shared" si="361"/>
        <v>#DIV/0!</v>
      </c>
      <c r="O216" s="17"/>
      <c r="P216" s="68" t="e">
        <f t="shared" si="363"/>
        <v>#DIV/0!</v>
      </c>
      <c r="Q216" s="17"/>
      <c r="R216" s="114" t="e">
        <f t="shared" si="308"/>
        <v>#DIV/0!</v>
      </c>
      <c r="S216" s="16"/>
      <c r="T216" s="30" t="e">
        <f t="shared" si="365"/>
        <v>#DIV/0!</v>
      </c>
      <c r="U216" s="17"/>
      <c r="V216" s="51" t="e">
        <f t="shared" si="367"/>
        <v>#DIV/0!</v>
      </c>
      <c r="W216" s="78">
        <f t="shared" ref="W216:W221" si="370">E216+G216+I216+K216+M216+O216+Q216+S216+U216</f>
        <v>0</v>
      </c>
      <c r="X216" s="49" t="e">
        <f t="shared" si="265"/>
        <v>#DIV/0!</v>
      </c>
      <c r="Y216" s="78">
        <f t="shared" ref="Y216:Y221" si="371">E216+G216+I216+K216+M216+O216+Q216</f>
        <v>0</v>
      </c>
      <c r="Z216" s="49" t="e">
        <f t="shared" si="351"/>
        <v>#DIV/0!</v>
      </c>
    </row>
    <row r="217" spans="1:26" ht="18.75" customHeight="1" x14ac:dyDescent="0.35">
      <c r="A217" s="15" t="s">
        <v>68</v>
      </c>
      <c r="B217" s="219" t="s">
        <v>2</v>
      </c>
      <c r="C217" s="220"/>
      <c r="D217" s="19"/>
      <c r="E217" s="16"/>
      <c r="F217" s="30" t="e">
        <f t="shared" si="353"/>
        <v>#DIV/0!</v>
      </c>
      <c r="G217" s="16"/>
      <c r="H217" s="30" t="e">
        <f t="shared" si="355"/>
        <v>#DIV/0!</v>
      </c>
      <c r="I217" s="16"/>
      <c r="J217" s="30" t="e">
        <f t="shared" si="357"/>
        <v>#DIV/0!</v>
      </c>
      <c r="K217" s="16"/>
      <c r="L217" s="30" t="e">
        <f t="shared" si="359"/>
        <v>#DIV/0!</v>
      </c>
      <c r="M217" s="16"/>
      <c r="N217" s="30" t="e">
        <f t="shared" si="361"/>
        <v>#DIV/0!</v>
      </c>
      <c r="O217" s="17"/>
      <c r="P217" s="68" t="e">
        <f t="shared" si="363"/>
        <v>#DIV/0!</v>
      </c>
      <c r="Q217" s="17"/>
      <c r="R217" s="114" t="e">
        <f t="shared" si="308"/>
        <v>#DIV/0!</v>
      </c>
      <c r="S217" s="16"/>
      <c r="T217" s="30" t="e">
        <f t="shared" si="365"/>
        <v>#DIV/0!</v>
      </c>
      <c r="U217" s="17"/>
      <c r="V217" s="51" t="e">
        <f t="shared" si="367"/>
        <v>#DIV/0!</v>
      </c>
      <c r="W217" s="78">
        <f t="shared" si="370"/>
        <v>0</v>
      </c>
      <c r="X217" s="49" t="e">
        <f t="shared" si="265"/>
        <v>#DIV/0!</v>
      </c>
      <c r="Y217" s="78">
        <f t="shared" si="371"/>
        <v>0</v>
      </c>
      <c r="Z217" s="49" t="e">
        <f t="shared" si="351"/>
        <v>#DIV/0!</v>
      </c>
    </row>
    <row r="218" spans="1:26" ht="18.75" customHeight="1" x14ac:dyDescent="0.35">
      <c r="A218" s="15" t="s">
        <v>69</v>
      </c>
      <c r="B218" s="219" t="s">
        <v>2</v>
      </c>
      <c r="C218" s="220"/>
      <c r="D218" s="19"/>
      <c r="E218" s="16"/>
      <c r="F218" s="30" t="e">
        <f t="shared" si="353"/>
        <v>#DIV/0!</v>
      </c>
      <c r="G218" s="16"/>
      <c r="H218" s="30" t="e">
        <f t="shared" si="355"/>
        <v>#DIV/0!</v>
      </c>
      <c r="I218" s="16"/>
      <c r="J218" s="30" t="e">
        <f t="shared" si="357"/>
        <v>#DIV/0!</v>
      </c>
      <c r="K218" s="16"/>
      <c r="L218" s="30" t="e">
        <f t="shared" si="359"/>
        <v>#DIV/0!</v>
      </c>
      <c r="M218" s="16"/>
      <c r="N218" s="30" t="e">
        <f t="shared" si="361"/>
        <v>#DIV/0!</v>
      </c>
      <c r="O218" s="17"/>
      <c r="P218" s="68" t="e">
        <f t="shared" si="363"/>
        <v>#DIV/0!</v>
      </c>
      <c r="Q218" s="17"/>
      <c r="R218" s="114" t="e">
        <f t="shared" si="308"/>
        <v>#DIV/0!</v>
      </c>
      <c r="S218" s="16"/>
      <c r="T218" s="30" t="e">
        <f t="shared" si="365"/>
        <v>#DIV/0!</v>
      </c>
      <c r="U218" s="17"/>
      <c r="V218" s="51" t="e">
        <f t="shared" si="367"/>
        <v>#DIV/0!</v>
      </c>
      <c r="W218" s="78">
        <f t="shared" si="370"/>
        <v>0</v>
      </c>
      <c r="X218" s="49" t="e">
        <f t="shared" si="265"/>
        <v>#DIV/0!</v>
      </c>
      <c r="Y218" s="78">
        <f t="shared" si="371"/>
        <v>0</v>
      </c>
      <c r="Z218" s="49" t="e">
        <f t="shared" si="351"/>
        <v>#DIV/0!</v>
      </c>
    </row>
    <row r="219" spans="1:26" ht="18.75" customHeight="1" x14ac:dyDescent="0.35">
      <c r="A219" s="15" t="s">
        <v>70</v>
      </c>
      <c r="B219" s="219" t="s">
        <v>2</v>
      </c>
      <c r="C219" s="220"/>
      <c r="D219" s="19"/>
      <c r="E219" s="16"/>
      <c r="F219" s="30" t="e">
        <f t="shared" si="353"/>
        <v>#DIV/0!</v>
      </c>
      <c r="G219" s="16"/>
      <c r="H219" s="30" t="e">
        <f t="shared" si="355"/>
        <v>#DIV/0!</v>
      </c>
      <c r="I219" s="16"/>
      <c r="J219" s="30" t="e">
        <f t="shared" si="357"/>
        <v>#DIV/0!</v>
      </c>
      <c r="K219" s="16"/>
      <c r="L219" s="30" t="e">
        <f t="shared" si="359"/>
        <v>#DIV/0!</v>
      </c>
      <c r="M219" s="16"/>
      <c r="N219" s="30" t="e">
        <f t="shared" si="361"/>
        <v>#DIV/0!</v>
      </c>
      <c r="O219" s="17"/>
      <c r="P219" s="68" t="e">
        <f t="shared" si="363"/>
        <v>#DIV/0!</v>
      </c>
      <c r="Q219" s="17"/>
      <c r="R219" s="114" t="e">
        <f t="shared" si="308"/>
        <v>#DIV/0!</v>
      </c>
      <c r="S219" s="16"/>
      <c r="T219" s="30" t="e">
        <f t="shared" si="365"/>
        <v>#DIV/0!</v>
      </c>
      <c r="U219" s="17"/>
      <c r="V219" s="51" t="e">
        <f t="shared" si="367"/>
        <v>#DIV/0!</v>
      </c>
      <c r="W219" s="78">
        <f t="shared" si="370"/>
        <v>0</v>
      </c>
      <c r="X219" s="49" t="e">
        <f t="shared" si="265"/>
        <v>#DIV/0!</v>
      </c>
      <c r="Y219" s="78">
        <f t="shared" si="371"/>
        <v>0</v>
      </c>
      <c r="Z219" s="49" t="e">
        <f t="shared" si="351"/>
        <v>#DIV/0!</v>
      </c>
    </row>
    <row r="220" spans="1:26" ht="18.75" customHeight="1" x14ac:dyDescent="0.35">
      <c r="A220" s="15" t="s">
        <v>1</v>
      </c>
      <c r="B220" s="219" t="s">
        <v>2</v>
      </c>
      <c r="C220" s="220"/>
      <c r="D220" s="19"/>
      <c r="E220" s="16"/>
      <c r="F220" s="30" t="e">
        <f t="shared" si="353"/>
        <v>#DIV/0!</v>
      </c>
      <c r="G220" s="16"/>
      <c r="H220" s="30" t="e">
        <f t="shared" si="355"/>
        <v>#DIV/0!</v>
      </c>
      <c r="I220" s="16"/>
      <c r="J220" s="30" t="e">
        <f t="shared" si="357"/>
        <v>#DIV/0!</v>
      </c>
      <c r="K220" s="16"/>
      <c r="L220" s="30" t="e">
        <f t="shared" si="359"/>
        <v>#DIV/0!</v>
      </c>
      <c r="M220" s="16"/>
      <c r="N220" s="30" t="e">
        <f t="shared" si="361"/>
        <v>#DIV/0!</v>
      </c>
      <c r="O220" s="17"/>
      <c r="P220" s="68" t="e">
        <f t="shared" si="363"/>
        <v>#DIV/0!</v>
      </c>
      <c r="Q220" s="17"/>
      <c r="R220" s="114" t="e">
        <f t="shared" si="308"/>
        <v>#DIV/0!</v>
      </c>
      <c r="S220" s="16"/>
      <c r="T220" s="30" t="e">
        <f t="shared" si="365"/>
        <v>#DIV/0!</v>
      </c>
      <c r="U220" s="17"/>
      <c r="V220" s="51" t="e">
        <f t="shared" si="367"/>
        <v>#DIV/0!</v>
      </c>
      <c r="W220" s="78">
        <f t="shared" si="370"/>
        <v>0</v>
      </c>
      <c r="X220" s="49" t="e">
        <f t="shared" si="265"/>
        <v>#DIV/0!</v>
      </c>
      <c r="Y220" s="78">
        <f t="shared" si="371"/>
        <v>0</v>
      </c>
      <c r="Z220" s="49" t="e">
        <f t="shared" si="351"/>
        <v>#DIV/0!</v>
      </c>
    </row>
    <row r="221" spans="1:26" ht="18.75" customHeight="1" x14ac:dyDescent="0.35">
      <c r="A221" s="15" t="s">
        <v>71</v>
      </c>
      <c r="B221" s="219" t="s">
        <v>2</v>
      </c>
      <c r="C221" s="220"/>
      <c r="D221" s="19"/>
      <c r="E221" s="16"/>
      <c r="F221" s="30" t="e">
        <f t="shared" si="353"/>
        <v>#DIV/0!</v>
      </c>
      <c r="G221" s="16"/>
      <c r="H221" s="30" t="e">
        <f t="shared" si="355"/>
        <v>#DIV/0!</v>
      </c>
      <c r="I221" s="16"/>
      <c r="J221" s="30" t="e">
        <f t="shared" si="357"/>
        <v>#DIV/0!</v>
      </c>
      <c r="K221" s="16"/>
      <c r="L221" s="30" t="e">
        <f t="shared" si="359"/>
        <v>#DIV/0!</v>
      </c>
      <c r="M221" s="16"/>
      <c r="N221" s="30" t="e">
        <f t="shared" si="361"/>
        <v>#DIV/0!</v>
      </c>
      <c r="O221" s="17"/>
      <c r="P221" s="68" t="e">
        <f t="shared" si="363"/>
        <v>#DIV/0!</v>
      </c>
      <c r="Q221" s="17"/>
      <c r="R221" s="114" t="e">
        <f t="shared" ref="R221:R229" si="372">Q221/$W221</f>
        <v>#DIV/0!</v>
      </c>
      <c r="S221" s="16"/>
      <c r="T221" s="30" t="e">
        <f t="shared" si="365"/>
        <v>#DIV/0!</v>
      </c>
      <c r="U221" s="17"/>
      <c r="V221" s="51" t="e">
        <f t="shared" si="367"/>
        <v>#DIV/0!</v>
      </c>
      <c r="W221" s="78">
        <f t="shared" si="370"/>
        <v>0</v>
      </c>
      <c r="X221" s="49" t="e">
        <f t="shared" ref="X221:X229" si="373">W221/$D221</f>
        <v>#DIV/0!</v>
      </c>
      <c r="Y221" s="78">
        <f t="shared" si="371"/>
        <v>0</v>
      </c>
      <c r="Z221" s="49" t="e">
        <f t="shared" si="351"/>
        <v>#DIV/0!</v>
      </c>
    </row>
    <row r="222" spans="1:26" s="14" customFormat="1" ht="18.75" customHeight="1" x14ac:dyDescent="0.35">
      <c r="A222" s="221" t="s">
        <v>65</v>
      </c>
      <c r="B222" s="222"/>
      <c r="C222" s="223"/>
      <c r="D222" s="20">
        <f t="shared" ref="D222:E222" si="374">SUM(D223:D229)</f>
        <v>0</v>
      </c>
      <c r="E222" s="12">
        <f t="shared" si="374"/>
        <v>0</v>
      </c>
      <c r="F222" s="13" t="e">
        <f t="shared" si="353"/>
        <v>#DIV/0!</v>
      </c>
      <c r="G222" s="12">
        <f t="shared" ref="G222" si="375">SUM(G223:G229)</f>
        <v>0</v>
      </c>
      <c r="H222" s="13" t="e">
        <f t="shared" si="355"/>
        <v>#DIV/0!</v>
      </c>
      <c r="I222" s="12">
        <f t="shared" ref="I222" si="376">SUM(I223:I229)</f>
        <v>0</v>
      </c>
      <c r="J222" s="13" t="e">
        <f t="shared" si="357"/>
        <v>#DIV/0!</v>
      </c>
      <c r="K222" s="12">
        <f t="shared" ref="K222" si="377">SUM(K223:K229)</f>
        <v>0</v>
      </c>
      <c r="L222" s="13" t="e">
        <f t="shared" si="359"/>
        <v>#DIV/0!</v>
      </c>
      <c r="M222" s="12">
        <f t="shared" ref="M222" si="378">SUM(M223:M229)</f>
        <v>0</v>
      </c>
      <c r="N222" s="13" t="e">
        <f t="shared" si="361"/>
        <v>#DIV/0!</v>
      </c>
      <c r="O222" s="25">
        <f t="shared" ref="O222" si="379">SUM(O223:O229)</f>
        <v>0</v>
      </c>
      <c r="P222" s="26" t="e">
        <f t="shared" si="363"/>
        <v>#DIV/0!</v>
      </c>
      <c r="Q222" s="115">
        <f>SUM(Q223:Q229)</f>
        <v>0</v>
      </c>
      <c r="R222" s="116" t="e">
        <f t="shared" si="372"/>
        <v>#DIV/0!</v>
      </c>
      <c r="S222" s="12">
        <f t="shared" ref="S222" si="380">SUM(S223:S229)</f>
        <v>0</v>
      </c>
      <c r="T222" s="13" t="e">
        <f t="shared" si="365"/>
        <v>#DIV/0!</v>
      </c>
      <c r="U222" s="27">
        <f t="shared" ref="U222" si="381">SUM(U223:U229)</f>
        <v>0</v>
      </c>
      <c r="V222" s="28" t="e">
        <f t="shared" si="367"/>
        <v>#DIV/0!</v>
      </c>
      <c r="W222" s="77">
        <f t="shared" ref="W222" si="382">SUM(W223:W229)</f>
        <v>0</v>
      </c>
      <c r="X222" s="48" t="e">
        <f t="shared" si="373"/>
        <v>#DIV/0!</v>
      </c>
      <c r="Y222" s="77">
        <f t="shared" ref="Y222" si="383">SUM(Y223:Y229)</f>
        <v>0</v>
      </c>
      <c r="Z222" s="79" t="e">
        <f t="shared" si="351"/>
        <v>#DIV/0!</v>
      </c>
    </row>
    <row r="223" spans="1:26" ht="18.75" customHeight="1" x14ac:dyDescent="0.35">
      <c r="A223" s="15" t="s">
        <v>52</v>
      </c>
      <c r="B223" s="219" t="s">
        <v>209</v>
      </c>
      <c r="C223" s="220"/>
      <c r="D223" s="19"/>
      <c r="E223" s="16"/>
      <c r="F223" s="30" t="e">
        <f t="shared" si="353"/>
        <v>#DIV/0!</v>
      </c>
      <c r="G223" s="16"/>
      <c r="H223" s="30" t="e">
        <f t="shared" si="355"/>
        <v>#DIV/0!</v>
      </c>
      <c r="I223" s="16"/>
      <c r="J223" s="30" t="e">
        <f t="shared" si="357"/>
        <v>#DIV/0!</v>
      </c>
      <c r="K223" s="16"/>
      <c r="L223" s="30" t="e">
        <f t="shared" si="359"/>
        <v>#DIV/0!</v>
      </c>
      <c r="M223" s="16"/>
      <c r="N223" s="30" t="e">
        <f t="shared" si="361"/>
        <v>#DIV/0!</v>
      </c>
      <c r="O223" s="17"/>
      <c r="P223" s="68" t="e">
        <f t="shared" si="363"/>
        <v>#DIV/0!</v>
      </c>
      <c r="Q223" s="17"/>
      <c r="R223" s="114" t="e">
        <f t="shared" si="372"/>
        <v>#DIV/0!</v>
      </c>
      <c r="S223" s="16"/>
      <c r="T223" s="30" t="e">
        <f t="shared" si="365"/>
        <v>#DIV/0!</v>
      </c>
      <c r="U223" s="17"/>
      <c r="V223" s="51" t="e">
        <f t="shared" si="367"/>
        <v>#DIV/0!</v>
      </c>
      <c r="W223" s="78">
        <f>E223+G223+I223+K223+M223+O223+Q223+S223+U223</f>
        <v>0</v>
      </c>
      <c r="X223" s="49" t="e">
        <f t="shared" si="373"/>
        <v>#DIV/0!</v>
      </c>
      <c r="Y223" s="78">
        <f>E223+G223+I223+K223+M223+O223+Q223</f>
        <v>0</v>
      </c>
      <c r="Z223" s="49" t="e">
        <f t="shared" si="351"/>
        <v>#DIV/0!</v>
      </c>
    </row>
    <row r="224" spans="1:26" ht="18.75" customHeight="1" x14ac:dyDescent="0.35">
      <c r="A224" s="15"/>
      <c r="B224" s="219" t="s">
        <v>80</v>
      </c>
      <c r="C224" s="220"/>
      <c r="D224" s="19"/>
      <c r="E224" s="16"/>
      <c r="F224" s="30" t="e">
        <f t="shared" si="353"/>
        <v>#DIV/0!</v>
      </c>
      <c r="G224" s="16"/>
      <c r="H224" s="30" t="e">
        <f t="shared" si="355"/>
        <v>#DIV/0!</v>
      </c>
      <c r="I224" s="16"/>
      <c r="J224" s="30" t="e">
        <f t="shared" si="357"/>
        <v>#DIV/0!</v>
      </c>
      <c r="K224" s="16"/>
      <c r="L224" s="30" t="e">
        <f t="shared" si="359"/>
        <v>#DIV/0!</v>
      </c>
      <c r="M224" s="16"/>
      <c r="N224" s="30" t="e">
        <f t="shared" si="361"/>
        <v>#DIV/0!</v>
      </c>
      <c r="O224" s="17"/>
      <c r="P224" s="68" t="e">
        <f t="shared" si="363"/>
        <v>#DIV/0!</v>
      </c>
      <c r="Q224" s="17"/>
      <c r="R224" s="114" t="e">
        <f t="shared" si="372"/>
        <v>#DIV/0!</v>
      </c>
      <c r="S224" s="16"/>
      <c r="T224" s="30" t="e">
        <f t="shared" si="365"/>
        <v>#DIV/0!</v>
      </c>
      <c r="U224" s="17"/>
      <c r="V224" s="51" t="e">
        <f t="shared" si="367"/>
        <v>#DIV/0!</v>
      </c>
      <c r="W224" s="78">
        <f t="shared" ref="W224:W229" si="384">E224+G224+I224+K224+M224+O224+Q224+S224+U224</f>
        <v>0</v>
      </c>
      <c r="X224" s="49" t="e">
        <f t="shared" si="373"/>
        <v>#DIV/0!</v>
      </c>
      <c r="Y224" s="78">
        <f t="shared" ref="Y224:Y229" si="385">E224+G224+I224+K224+M224+O224+Q224</f>
        <v>0</v>
      </c>
      <c r="Z224" s="49" t="e">
        <f t="shared" si="351"/>
        <v>#DIV/0!</v>
      </c>
    </row>
    <row r="225" spans="1:26" ht="18.75" customHeight="1" x14ac:dyDescent="0.35">
      <c r="A225" s="15" t="s">
        <v>68</v>
      </c>
      <c r="B225" s="219" t="s">
        <v>2</v>
      </c>
      <c r="C225" s="220"/>
      <c r="D225" s="19"/>
      <c r="E225" s="16"/>
      <c r="F225" s="30" t="e">
        <f t="shared" si="353"/>
        <v>#DIV/0!</v>
      </c>
      <c r="G225" s="16"/>
      <c r="H225" s="30" t="e">
        <f t="shared" si="355"/>
        <v>#DIV/0!</v>
      </c>
      <c r="I225" s="16"/>
      <c r="J225" s="30" t="e">
        <f t="shared" si="357"/>
        <v>#DIV/0!</v>
      </c>
      <c r="K225" s="16"/>
      <c r="L225" s="30" t="e">
        <f t="shared" si="359"/>
        <v>#DIV/0!</v>
      </c>
      <c r="M225" s="16"/>
      <c r="N225" s="30" t="e">
        <f t="shared" si="361"/>
        <v>#DIV/0!</v>
      </c>
      <c r="O225" s="17"/>
      <c r="P225" s="68" t="e">
        <f t="shared" si="363"/>
        <v>#DIV/0!</v>
      </c>
      <c r="Q225" s="17"/>
      <c r="R225" s="114" t="e">
        <f t="shared" si="372"/>
        <v>#DIV/0!</v>
      </c>
      <c r="S225" s="16"/>
      <c r="T225" s="30" t="e">
        <f t="shared" si="365"/>
        <v>#DIV/0!</v>
      </c>
      <c r="U225" s="17"/>
      <c r="V225" s="51" t="e">
        <f t="shared" si="367"/>
        <v>#DIV/0!</v>
      </c>
      <c r="W225" s="78">
        <f t="shared" si="384"/>
        <v>0</v>
      </c>
      <c r="X225" s="49" t="e">
        <f t="shared" si="373"/>
        <v>#DIV/0!</v>
      </c>
      <c r="Y225" s="78">
        <f t="shared" si="385"/>
        <v>0</v>
      </c>
      <c r="Z225" s="49" t="e">
        <f t="shared" si="351"/>
        <v>#DIV/0!</v>
      </c>
    </row>
    <row r="226" spans="1:26" ht="18.75" customHeight="1" x14ac:dyDescent="0.35">
      <c r="A226" s="15" t="s">
        <v>69</v>
      </c>
      <c r="B226" s="219" t="s">
        <v>2</v>
      </c>
      <c r="C226" s="220"/>
      <c r="D226" s="19"/>
      <c r="E226" s="16"/>
      <c r="F226" s="30" t="e">
        <f t="shared" si="353"/>
        <v>#DIV/0!</v>
      </c>
      <c r="G226" s="16"/>
      <c r="H226" s="30" t="e">
        <f t="shared" si="355"/>
        <v>#DIV/0!</v>
      </c>
      <c r="I226" s="16"/>
      <c r="J226" s="30" t="e">
        <f t="shared" si="357"/>
        <v>#DIV/0!</v>
      </c>
      <c r="K226" s="16"/>
      <c r="L226" s="30" t="e">
        <f t="shared" si="359"/>
        <v>#DIV/0!</v>
      </c>
      <c r="M226" s="16"/>
      <c r="N226" s="30" t="e">
        <f t="shared" si="361"/>
        <v>#DIV/0!</v>
      </c>
      <c r="O226" s="17"/>
      <c r="P226" s="68" t="e">
        <f t="shared" si="363"/>
        <v>#DIV/0!</v>
      </c>
      <c r="Q226" s="17"/>
      <c r="R226" s="114" t="e">
        <f t="shared" si="372"/>
        <v>#DIV/0!</v>
      </c>
      <c r="S226" s="16"/>
      <c r="T226" s="30" t="e">
        <f t="shared" si="365"/>
        <v>#DIV/0!</v>
      </c>
      <c r="U226" s="17"/>
      <c r="V226" s="51" t="e">
        <f t="shared" si="367"/>
        <v>#DIV/0!</v>
      </c>
      <c r="W226" s="78">
        <f t="shared" si="384"/>
        <v>0</v>
      </c>
      <c r="X226" s="49" t="e">
        <f t="shared" si="373"/>
        <v>#DIV/0!</v>
      </c>
      <c r="Y226" s="78">
        <f t="shared" si="385"/>
        <v>0</v>
      </c>
      <c r="Z226" s="49" t="e">
        <f t="shared" si="351"/>
        <v>#DIV/0!</v>
      </c>
    </row>
    <row r="227" spans="1:26" ht="18.75" customHeight="1" x14ac:dyDescent="0.35">
      <c r="A227" s="15" t="s">
        <v>70</v>
      </c>
      <c r="B227" s="219" t="s">
        <v>2</v>
      </c>
      <c r="C227" s="220"/>
      <c r="D227" s="19"/>
      <c r="E227" s="16"/>
      <c r="F227" s="30" t="e">
        <f t="shared" si="353"/>
        <v>#DIV/0!</v>
      </c>
      <c r="G227" s="16"/>
      <c r="H227" s="30" t="e">
        <f t="shared" si="355"/>
        <v>#DIV/0!</v>
      </c>
      <c r="I227" s="16"/>
      <c r="J227" s="30" t="e">
        <f t="shared" si="357"/>
        <v>#DIV/0!</v>
      </c>
      <c r="K227" s="16"/>
      <c r="L227" s="30" t="e">
        <f t="shared" si="359"/>
        <v>#DIV/0!</v>
      </c>
      <c r="M227" s="16"/>
      <c r="N227" s="30" t="e">
        <f t="shared" si="361"/>
        <v>#DIV/0!</v>
      </c>
      <c r="O227" s="17"/>
      <c r="P227" s="68" t="e">
        <f t="shared" si="363"/>
        <v>#DIV/0!</v>
      </c>
      <c r="Q227" s="17"/>
      <c r="R227" s="114" t="e">
        <f t="shared" si="372"/>
        <v>#DIV/0!</v>
      </c>
      <c r="S227" s="16"/>
      <c r="T227" s="30" t="e">
        <f t="shared" si="365"/>
        <v>#DIV/0!</v>
      </c>
      <c r="U227" s="17"/>
      <c r="V227" s="51" t="e">
        <f t="shared" si="367"/>
        <v>#DIV/0!</v>
      </c>
      <c r="W227" s="78">
        <f t="shared" si="384"/>
        <v>0</v>
      </c>
      <c r="X227" s="49" t="e">
        <f t="shared" si="373"/>
        <v>#DIV/0!</v>
      </c>
      <c r="Y227" s="78">
        <f t="shared" si="385"/>
        <v>0</v>
      </c>
      <c r="Z227" s="49" t="e">
        <f t="shared" si="351"/>
        <v>#DIV/0!</v>
      </c>
    </row>
    <row r="228" spans="1:26" ht="18.75" customHeight="1" x14ac:dyDescent="0.35">
      <c r="A228" s="15" t="s">
        <v>1</v>
      </c>
      <c r="B228" s="219" t="s">
        <v>2</v>
      </c>
      <c r="C228" s="220"/>
      <c r="D228" s="19"/>
      <c r="E228" s="16"/>
      <c r="F228" s="30" t="e">
        <f t="shared" si="353"/>
        <v>#DIV/0!</v>
      </c>
      <c r="G228" s="16"/>
      <c r="H228" s="30" t="e">
        <f t="shared" si="355"/>
        <v>#DIV/0!</v>
      </c>
      <c r="I228" s="16"/>
      <c r="J228" s="30" t="e">
        <f t="shared" si="357"/>
        <v>#DIV/0!</v>
      </c>
      <c r="K228" s="16"/>
      <c r="L228" s="30" t="e">
        <f t="shared" si="359"/>
        <v>#DIV/0!</v>
      </c>
      <c r="M228" s="16"/>
      <c r="N228" s="30" t="e">
        <f t="shared" si="361"/>
        <v>#DIV/0!</v>
      </c>
      <c r="O228" s="17"/>
      <c r="P228" s="68" t="e">
        <f t="shared" si="363"/>
        <v>#DIV/0!</v>
      </c>
      <c r="Q228" s="17"/>
      <c r="R228" s="114" t="e">
        <f t="shared" si="372"/>
        <v>#DIV/0!</v>
      </c>
      <c r="S228" s="16"/>
      <c r="T228" s="30" t="e">
        <f t="shared" si="365"/>
        <v>#DIV/0!</v>
      </c>
      <c r="U228" s="17"/>
      <c r="V228" s="51" t="e">
        <f t="shared" si="367"/>
        <v>#DIV/0!</v>
      </c>
      <c r="W228" s="78">
        <f t="shared" si="384"/>
        <v>0</v>
      </c>
      <c r="X228" s="49" t="e">
        <f t="shared" si="373"/>
        <v>#DIV/0!</v>
      </c>
      <c r="Y228" s="78">
        <f t="shared" si="385"/>
        <v>0</v>
      </c>
      <c r="Z228" s="49" t="e">
        <f t="shared" si="351"/>
        <v>#DIV/0!</v>
      </c>
    </row>
    <row r="229" spans="1:26" ht="18.75" customHeight="1" x14ac:dyDescent="0.35">
      <c r="A229" s="15" t="s">
        <v>71</v>
      </c>
      <c r="B229" s="219" t="s">
        <v>2</v>
      </c>
      <c r="C229" s="220"/>
      <c r="D229" s="19"/>
      <c r="E229" s="16"/>
      <c r="F229" s="30" t="e">
        <f t="shared" si="353"/>
        <v>#DIV/0!</v>
      </c>
      <c r="G229" s="16"/>
      <c r="H229" s="30" t="e">
        <f t="shared" si="355"/>
        <v>#DIV/0!</v>
      </c>
      <c r="I229" s="16"/>
      <c r="J229" s="30" t="e">
        <f t="shared" si="357"/>
        <v>#DIV/0!</v>
      </c>
      <c r="K229" s="16"/>
      <c r="L229" s="30" t="e">
        <f t="shared" si="359"/>
        <v>#DIV/0!</v>
      </c>
      <c r="M229" s="16"/>
      <c r="N229" s="30" t="e">
        <f t="shared" si="361"/>
        <v>#DIV/0!</v>
      </c>
      <c r="O229" s="17"/>
      <c r="P229" s="68" t="e">
        <f t="shared" si="363"/>
        <v>#DIV/0!</v>
      </c>
      <c r="Q229" s="17"/>
      <c r="R229" s="114" t="e">
        <f t="shared" si="372"/>
        <v>#DIV/0!</v>
      </c>
      <c r="S229" s="16"/>
      <c r="T229" s="30" t="e">
        <f t="shared" si="365"/>
        <v>#DIV/0!</v>
      </c>
      <c r="U229" s="17"/>
      <c r="V229" s="51" t="e">
        <f t="shared" si="367"/>
        <v>#DIV/0!</v>
      </c>
      <c r="W229" s="78">
        <f t="shared" si="384"/>
        <v>0</v>
      </c>
      <c r="X229" s="49" t="e">
        <f t="shared" si="373"/>
        <v>#DIV/0!</v>
      </c>
      <c r="Y229" s="78">
        <f t="shared" si="385"/>
        <v>0</v>
      </c>
      <c r="Z229" s="49" t="e">
        <f t="shared" si="351"/>
        <v>#DIV/0!</v>
      </c>
    </row>
    <row r="230" spans="1:26" ht="18.75" customHeight="1" thickBot="1" x14ac:dyDescent="0.4">
      <c r="A230" s="240" t="s">
        <v>3</v>
      </c>
      <c r="B230" s="241"/>
      <c r="C230" s="242"/>
      <c r="D230" s="85">
        <f>D13+D21+D29+D37+D45+D54+D62+D70+D78+D86+D94+D102+D110+D118+D126+D134+D142+D150+D158+D166+D174+D182+D190+D198+D206+D214+D222</f>
        <v>0</v>
      </c>
      <c r="E230" s="86">
        <f>E13+E21+E29+E37+E45+E54+E62+E70+E78+E86+E94+E102+E110+E118+E126+E134+E142+E150+E158+E166+E174+E182+E190+E198+E206+E214+E222</f>
        <v>0</v>
      </c>
      <c r="F230" s="87" t="e">
        <f>E230/$W230</f>
        <v>#DIV/0!</v>
      </c>
      <c r="G230" s="88">
        <f>G13+G21+G29+G37+G45+G54+G62+G70+G78+G86+G94+G102+G110+G118+G126+G134+G142+G150+G158+G166+G174+G182+G190+G198+G206+G214+G222</f>
        <v>0</v>
      </c>
      <c r="H230" s="89" t="e">
        <f>G230/$W230</f>
        <v>#DIV/0!</v>
      </c>
      <c r="I230" s="90">
        <f>I13+I21+I29+I37+I45+I54+I62+I70+I78+I86+I94+I102+I110+I118+I126+I134+I142+I150+I158+I166+I174+I182+I190+I198+I206+I214+I222</f>
        <v>0</v>
      </c>
      <c r="J230" s="91" t="e">
        <f>I230/$W230</f>
        <v>#DIV/0!</v>
      </c>
      <c r="K230" s="86">
        <f>K13+K21+K29+K37+K45+K54+K62+K70+K78+K86+K94+K102+K110+K118+K126+K134+K142+K150+K158+K166+K174+K182+K190+K198+K206+K214+K222</f>
        <v>0</v>
      </c>
      <c r="L230" s="87" t="e">
        <f>K230/$W230</f>
        <v>#DIV/0!</v>
      </c>
      <c r="M230" s="86">
        <f>M13+M21+M29+M37+M45+M54+M62+M70+M78+M86+M94+M102+M110+M118+M126+M134+M142+M150+M158+M166+M174+M182+M190+M198+M206+M214+M222</f>
        <v>0</v>
      </c>
      <c r="N230" s="87" t="e">
        <f>M230/$W230</f>
        <v>#DIV/0!</v>
      </c>
      <c r="O230" s="92">
        <f>O13+O21+O29+O37+O45+O54+O62+O70+O78+O86+O94+O102+O110+O118+O126+O134+O142+O150+O158+O166+O174+O182+O190+O198+O206+O214+O222</f>
        <v>0</v>
      </c>
      <c r="P230" s="91" t="e">
        <f>O230/$W230</f>
        <v>#DIV/0!</v>
      </c>
      <c r="Q230" s="118">
        <f>Q13+Q21+Q29+Q37+Q45+Q54+Q62+Q70+Q78+Q86+Q94+Q102+Q110+Q118+Q126+Q134+Q142+Q150+Q158+Q166+Q174+Q182+Q190+Q198+Q206+Q214+Q222</f>
        <v>0</v>
      </c>
      <c r="R230" s="117" t="e">
        <f>Q230/$W230</f>
        <v>#DIV/0!</v>
      </c>
      <c r="S230" s="93">
        <f>S13+S21+S29+S37+S45+S54+S62+S70+S78+S86+S94+S102+S110+S118+S126+S134+S142+S150+S158+S166+S174+S182+S190+S198+S206+S214+S222</f>
        <v>0</v>
      </c>
      <c r="T230" s="94" t="e">
        <f>S230/$W230</f>
        <v>#DIV/0!</v>
      </c>
      <c r="U230" s="95">
        <f>U13+U21+U29+U37+U45+U54+U62+U70+U78+U86+U94+U102+U110+U118+U126+U134+U142+U150+U158+U166+U174+U182+U190+U198+U206+U214+U222</f>
        <v>0</v>
      </c>
      <c r="V230" s="96" t="e">
        <f>U230/$W230</f>
        <v>#DIV/0!</v>
      </c>
      <c r="W230" s="97">
        <f>W13+W21+W29+W37+W45+W54+W62+W70+W78+W86+W94+W102+W110+W118+W126+W134+W142+W150+W158+W166+W174+W182+W190+W198+W206+W214+W222</f>
        <v>0</v>
      </c>
      <c r="X230" s="98" t="e">
        <f>W230/$D230</f>
        <v>#DIV/0!</v>
      </c>
      <c r="Y230" s="99">
        <f>Y13+Y21+Y29+Y37+Y45+Y54+Y62+Y70+Y78+Y86+Y94+Y102+Y110+Y118+Y126+Y134+Y142+Y150+Y158+Y166+Y174+Y182+Y190+Y198+Y206+Y214+Y222</f>
        <v>0</v>
      </c>
      <c r="Z230" s="98" t="e">
        <f>Y230/$W230</f>
        <v>#DIV/0!</v>
      </c>
    </row>
    <row r="231" spans="1:26" ht="48" customHeight="1" thickBot="1" x14ac:dyDescent="0.4">
      <c r="A231" s="226" t="s">
        <v>63</v>
      </c>
      <c r="B231" s="227"/>
      <c r="C231" s="227"/>
      <c r="D231" s="43" t="s">
        <v>18</v>
      </c>
      <c r="E231" s="2" t="s">
        <v>10</v>
      </c>
      <c r="F231" s="3" t="s">
        <v>5</v>
      </c>
      <c r="G231" s="21" t="s">
        <v>76</v>
      </c>
      <c r="H231" s="22" t="s">
        <v>16</v>
      </c>
      <c r="I231" s="23" t="s">
        <v>12</v>
      </c>
      <c r="J231" s="24" t="s">
        <v>6</v>
      </c>
      <c r="K231" s="4" t="s">
        <v>13</v>
      </c>
      <c r="L231" s="3" t="s">
        <v>7</v>
      </c>
      <c r="M231" s="4" t="s">
        <v>14</v>
      </c>
      <c r="N231" s="3" t="s">
        <v>8</v>
      </c>
      <c r="O231" s="5" t="s">
        <v>15</v>
      </c>
      <c r="P231" s="6" t="s">
        <v>9</v>
      </c>
      <c r="Q231" s="110" t="s">
        <v>73</v>
      </c>
      <c r="R231" s="109" t="s">
        <v>78</v>
      </c>
      <c r="S231" s="70" t="s">
        <v>17</v>
      </c>
      <c r="T231" s="71" t="s">
        <v>60</v>
      </c>
      <c r="U231" s="29" t="s">
        <v>24</v>
      </c>
      <c r="V231" s="50" t="s">
        <v>25</v>
      </c>
      <c r="W231" s="74" t="s">
        <v>19</v>
      </c>
      <c r="X231" s="76" t="s">
        <v>20</v>
      </c>
      <c r="Y231" s="81" t="s">
        <v>66</v>
      </c>
      <c r="Z231" s="75" t="s">
        <v>67</v>
      </c>
    </row>
    <row r="232" spans="1:26" ht="18.75" customHeight="1" x14ac:dyDescent="0.35">
      <c r="A232" s="234" t="s">
        <v>167</v>
      </c>
      <c r="B232" s="235"/>
      <c r="C232" s="236"/>
      <c r="D232" s="20">
        <f>SUM(D233:D234)</f>
        <v>0</v>
      </c>
      <c r="E232" s="12">
        <f>SUM(E233:E234)</f>
        <v>0</v>
      </c>
      <c r="F232" s="13" t="e">
        <f>E232/$W232</f>
        <v>#DIV/0!</v>
      </c>
      <c r="G232" s="12">
        <f t="shared" ref="G232" si="386">SUM(G233:G234)</f>
        <v>0</v>
      </c>
      <c r="H232" s="13" t="e">
        <f t="shared" ref="H232" si="387">G232/$W232</f>
        <v>#DIV/0!</v>
      </c>
      <c r="I232" s="12">
        <f t="shared" ref="I232" si="388">SUM(I233:I234)</f>
        <v>0</v>
      </c>
      <c r="J232" s="13" t="e">
        <f t="shared" ref="J232" si="389">I232/$W232</f>
        <v>#DIV/0!</v>
      </c>
      <c r="K232" s="12">
        <f t="shared" ref="K232" si="390">SUM(K233:K234)</f>
        <v>0</v>
      </c>
      <c r="L232" s="13" t="e">
        <f t="shared" ref="L232" si="391">K232/$W232</f>
        <v>#DIV/0!</v>
      </c>
      <c r="M232" s="12">
        <f t="shared" ref="M232" si="392">SUM(M233:M234)</f>
        <v>0</v>
      </c>
      <c r="N232" s="13" t="e">
        <f t="shared" ref="N232:N261" si="393">M232/$W232</f>
        <v>#DIV/0!</v>
      </c>
      <c r="O232" s="25">
        <f>SUM(O233:O234)</f>
        <v>0</v>
      </c>
      <c r="P232" s="26" t="e">
        <f>O232/$W232</f>
        <v>#DIV/0!</v>
      </c>
      <c r="Q232" s="115">
        <f>SUM(Q233:Q234)</f>
        <v>0</v>
      </c>
      <c r="R232" s="116" t="e">
        <f t="shared" ref="R232:R269" si="394">Q232/$W232</f>
        <v>#DIV/0!</v>
      </c>
      <c r="S232" s="12">
        <f>SUM(S233:S234)</f>
        <v>0</v>
      </c>
      <c r="T232" s="13" t="e">
        <f t="shared" ref="T232:T261" si="395">S232/$W232</f>
        <v>#DIV/0!</v>
      </c>
      <c r="U232" s="27">
        <f>SUM(U233:U234)</f>
        <v>0</v>
      </c>
      <c r="V232" s="28" t="e">
        <f>U232/$W232</f>
        <v>#DIV/0!</v>
      </c>
      <c r="W232" s="77">
        <f>SUM(W233:W234)</f>
        <v>0</v>
      </c>
      <c r="X232" s="48" t="e">
        <f t="shared" ref="X232:X234" si="396">W232/$D232</f>
        <v>#DIV/0!</v>
      </c>
      <c r="Y232" s="77">
        <f>SUM(Y233:Y234)</f>
        <v>0</v>
      </c>
      <c r="Z232" s="79" t="e">
        <f t="shared" ref="Z232:Z261" si="397">Y232/$W232</f>
        <v>#DIV/0!</v>
      </c>
    </row>
    <row r="233" spans="1:26" ht="18.75" customHeight="1" x14ac:dyDescent="0.35">
      <c r="A233" s="15" t="s">
        <v>52</v>
      </c>
      <c r="B233" s="219" t="s">
        <v>210</v>
      </c>
      <c r="C233" s="220"/>
      <c r="D233" s="19"/>
      <c r="E233" s="16"/>
      <c r="F233" s="30" t="e">
        <f>E233/$W233</f>
        <v>#DIV/0!</v>
      </c>
      <c r="G233" s="16"/>
      <c r="H233" s="30" t="e">
        <f t="shared" ref="H233" si="398">G233/$W233</f>
        <v>#DIV/0!</v>
      </c>
      <c r="I233" s="16"/>
      <c r="J233" s="30" t="e">
        <f t="shared" ref="J233" si="399">I233/$W233</f>
        <v>#DIV/0!</v>
      </c>
      <c r="K233" s="16"/>
      <c r="L233" s="30" t="e">
        <f t="shared" ref="L233" si="400">K233/$W233</f>
        <v>#DIV/0!</v>
      </c>
      <c r="M233" s="16"/>
      <c r="N233" s="30" t="e">
        <f t="shared" si="393"/>
        <v>#DIV/0!</v>
      </c>
      <c r="O233" s="17"/>
      <c r="P233" s="68" t="e">
        <f>O233/$W233</f>
        <v>#DIV/0!</v>
      </c>
      <c r="Q233" s="17"/>
      <c r="R233" s="114" t="e">
        <f t="shared" si="394"/>
        <v>#DIV/0!</v>
      </c>
      <c r="S233" s="16"/>
      <c r="T233" s="30" t="e">
        <f t="shared" si="395"/>
        <v>#DIV/0!</v>
      </c>
      <c r="U233" s="17"/>
      <c r="V233" s="51" t="e">
        <f>U233/$W233</f>
        <v>#DIV/0!</v>
      </c>
      <c r="W233" s="78">
        <f>E233+G233+I233+K233+M233+O233+Q233+S233+U233</f>
        <v>0</v>
      </c>
      <c r="X233" s="49" t="e">
        <f t="shared" si="396"/>
        <v>#DIV/0!</v>
      </c>
      <c r="Y233" s="78">
        <f>E233+G233+I233+K233+M233+O233+Q233</f>
        <v>0</v>
      </c>
      <c r="Z233" s="49" t="e">
        <f t="shared" si="397"/>
        <v>#DIV/0!</v>
      </c>
    </row>
    <row r="234" spans="1:26" ht="18.75" customHeight="1" x14ac:dyDescent="0.35">
      <c r="A234" s="15" t="s">
        <v>53</v>
      </c>
      <c r="B234" s="219" t="s">
        <v>210</v>
      </c>
      <c r="C234" s="220"/>
      <c r="D234" s="19"/>
      <c r="E234" s="16"/>
      <c r="F234" s="30" t="e">
        <f>E234/$W234</f>
        <v>#DIV/0!</v>
      </c>
      <c r="G234" s="16"/>
      <c r="H234" s="30" t="e">
        <f t="shared" ref="H234" si="401">G234/$W234</f>
        <v>#DIV/0!</v>
      </c>
      <c r="I234" s="16"/>
      <c r="J234" s="30" t="e">
        <f t="shared" ref="J234" si="402">I234/$W234</f>
        <v>#DIV/0!</v>
      </c>
      <c r="K234" s="16"/>
      <c r="L234" s="30" t="e">
        <f t="shared" ref="L234" si="403">K234/$W234</f>
        <v>#DIV/0!</v>
      </c>
      <c r="M234" s="16"/>
      <c r="N234" s="30" t="e">
        <f t="shared" si="393"/>
        <v>#DIV/0!</v>
      </c>
      <c r="O234" s="17"/>
      <c r="P234" s="68" t="e">
        <f>O234/$W234</f>
        <v>#DIV/0!</v>
      </c>
      <c r="Q234" s="17"/>
      <c r="R234" s="114" t="e">
        <f t="shared" si="394"/>
        <v>#DIV/0!</v>
      </c>
      <c r="S234" s="16"/>
      <c r="T234" s="30" t="e">
        <f t="shared" si="395"/>
        <v>#DIV/0!</v>
      </c>
      <c r="U234" s="17"/>
      <c r="V234" s="51" t="e">
        <f>U234/$W234</f>
        <v>#DIV/0!</v>
      </c>
      <c r="W234" s="78">
        <f>E234+G234+I234+K234+M234+O234+Q234+S234+U234</f>
        <v>0</v>
      </c>
      <c r="X234" s="49" t="e">
        <f t="shared" si="396"/>
        <v>#DIV/0!</v>
      </c>
      <c r="Y234" s="78">
        <f>E234+G234+I234+K234+M234+O234+Q234</f>
        <v>0</v>
      </c>
      <c r="Z234" s="49" t="e">
        <f t="shared" si="397"/>
        <v>#DIV/0!</v>
      </c>
    </row>
    <row r="235" spans="1:26" ht="18.75" customHeight="1" x14ac:dyDescent="0.35">
      <c r="A235" s="237" t="s">
        <v>168</v>
      </c>
      <c r="B235" s="238"/>
      <c r="C235" s="239"/>
      <c r="D235" s="20">
        <f t="shared" ref="D235:E235" si="404">SUM(D236:D237)</f>
        <v>0</v>
      </c>
      <c r="E235" s="12">
        <f t="shared" si="404"/>
        <v>0</v>
      </c>
      <c r="F235" s="13" t="e">
        <f t="shared" ref="F235:F261" si="405">E235/$W235</f>
        <v>#DIV/0!</v>
      </c>
      <c r="G235" s="12">
        <f t="shared" ref="G235" si="406">SUM(G236:G237)</f>
        <v>0</v>
      </c>
      <c r="H235" s="13" t="e">
        <f t="shared" ref="H235" si="407">G235/$W235</f>
        <v>#DIV/0!</v>
      </c>
      <c r="I235" s="12">
        <f t="shared" ref="I235" si="408">SUM(I236:I237)</f>
        <v>0</v>
      </c>
      <c r="J235" s="13" t="e">
        <f t="shared" ref="J235" si="409">I235/$W235</f>
        <v>#DIV/0!</v>
      </c>
      <c r="K235" s="12">
        <f t="shared" ref="K235" si="410">SUM(K236:K237)</f>
        <v>0</v>
      </c>
      <c r="L235" s="13" t="e">
        <f t="shared" ref="L235" si="411">K235/$W235</f>
        <v>#DIV/0!</v>
      </c>
      <c r="M235" s="12">
        <f t="shared" ref="M235" si="412">SUM(M236:M237)</f>
        <v>0</v>
      </c>
      <c r="N235" s="13" t="e">
        <f t="shared" si="393"/>
        <v>#DIV/0!</v>
      </c>
      <c r="O235" s="25">
        <f t="shared" ref="O235" si="413">SUM(O236:O237)</f>
        <v>0</v>
      </c>
      <c r="P235" s="26" t="e">
        <f t="shared" ref="P235:P261" si="414">O235/$W235</f>
        <v>#DIV/0!</v>
      </c>
      <c r="Q235" s="115">
        <f>SUM(Q236:Q237)</f>
        <v>0</v>
      </c>
      <c r="R235" s="116" t="e">
        <f t="shared" si="394"/>
        <v>#DIV/0!</v>
      </c>
      <c r="S235" s="12">
        <f t="shared" ref="S235" si="415">SUM(S236:S237)</f>
        <v>0</v>
      </c>
      <c r="T235" s="13" t="e">
        <f t="shared" si="395"/>
        <v>#DIV/0!</v>
      </c>
      <c r="U235" s="27">
        <f t="shared" ref="U235" si="416">SUM(U236:U237)</f>
        <v>0</v>
      </c>
      <c r="V235" s="28" t="e">
        <f t="shared" ref="V235:V261" si="417">U235/$W235</f>
        <v>#DIV/0!</v>
      </c>
      <c r="W235" s="77">
        <f t="shared" ref="W235" si="418">SUM(W236:W237)</f>
        <v>0</v>
      </c>
      <c r="X235" s="48" t="e">
        <f t="shared" ref="X235:X261" si="419">W235/$D235</f>
        <v>#DIV/0!</v>
      </c>
      <c r="Y235" s="77">
        <f>SUM(Y236:Y237)</f>
        <v>0</v>
      </c>
      <c r="Z235" s="79" t="e">
        <f t="shared" si="397"/>
        <v>#DIV/0!</v>
      </c>
    </row>
    <row r="236" spans="1:26" ht="18.75" customHeight="1" x14ac:dyDescent="0.35">
      <c r="A236" s="15" t="s">
        <v>52</v>
      </c>
      <c r="B236" s="219" t="s">
        <v>81</v>
      </c>
      <c r="C236" s="220"/>
      <c r="D236" s="19"/>
      <c r="E236" s="16"/>
      <c r="F236" s="30" t="e">
        <f t="shared" si="405"/>
        <v>#DIV/0!</v>
      </c>
      <c r="G236" s="16"/>
      <c r="H236" s="30" t="e">
        <f t="shared" ref="H236" si="420">G236/$W236</f>
        <v>#DIV/0!</v>
      </c>
      <c r="I236" s="16"/>
      <c r="J236" s="30" t="e">
        <f t="shared" ref="J236" si="421">I236/$W236</f>
        <v>#DIV/0!</v>
      </c>
      <c r="K236" s="16"/>
      <c r="L236" s="30" t="e">
        <f t="shared" ref="L236" si="422">K236/$W236</f>
        <v>#DIV/0!</v>
      </c>
      <c r="M236" s="16"/>
      <c r="N236" s="30" t="e">
        <f t="shared" si="393"/>
        <v>#DIV/0!</v>
      </c>
      <c r="O236" s="17"/>
      <c r="P236" s="68" t="e">
        <f t="shared" si="414"/>
        <v>#DIV/0!</v>
      </c>
      <c r="Q236" s="17"/>
      <c r="R236" s="114" t="e">
        <f t="shared" si="394"/>
        <v>#DIV/0!</v>
      </c>
      <c r="S236" s="16"/>
      <c r="T236" s="30" t="e">
        <f t="shared" si="395"/>
        <v>#DIV/0!</v>
      </c>
      <c r="U236" s="17"/>
      <c r="V236" s="51" t="e">
        <f t="shared" si="417"/>
        <v>#DIV/0!</v>
      </c>
      <c r="W236" s="78">
        <f>E236+G236+I236+K236+M236+O236+Q236+S236+U236</f>
        <v>0</v>
      </c>
      <c r="X236" s="49" t="e">
        <f t="shared" si="419"/>
        <v>#DIV/0!</v>
      </c>
      <c r="Y236" s="78">
        <f>E236+G236+I236+K236+M236+O236+Q236</f>
        <v>0</v>
      </c>
      <c r="Z236" s="49" t="e">
        <f t="shared" si="397"/>
        <v>#DIV/0!</v>
      </c>
    </row>
    <row r="237" spans="1:26" ht="18.75" customHeight="1" x14ac:dyDescent="0.35">
      <c r="A237" s="15" t="s">
        <v>53</v>
      </c>
      <c r="B237" s="219" t="s">
        <v>81</v>
      </c>
      <c r="C237" s="220"/>
      <c r="D237" s="19"/>
      <c r="E237" s="16"/>
      <c r="F237" s="30" t="e">
        <f t="shared" si="405"/>
        <v>#DIV/0!</v>
      </c>
      <c r="G237" s="16"/>
      <c r="H237" s="30" t="e">
        <f t="shared" ref="H237" si="423">G237/$W237</f>
        <v>#DIV/0!</v>
      </c>
      <c r="I237" s="16"/>
      <c r="J237" s="30" t="e">
        <f t="shared" ref="J237" si="424">I237/$W237</f>
        <v>#DIV/0!</v>
      </c>
      <c r="K237" s="16"/>
      <c r="L237" s="30" t="e">
        <f t="shared" ref="L237" si="425">K237/$W237</f>
        <v>#DIV/0!</v>
      </c>
      <c r="M237" s="16"/>
      <c r="N237" s="30" t="e">
        <f t="shared" si="393"/>
        <v>#DIV/0!</v>
      </c>
      <c r="O237" s="17"/>
      <c r="P237" s="68" t="e">
        <f t="shared" si="414"/>
        <v>#DIV/0!</v>
      </c>
      <c r="Q237" s="17"/>
      <c r="R237" s="114" t="e">
        <f t="shared" si="394"/>
        <v>#DIV/0!</v>
      </c>
      <c r="S237" s="16"/>
      <c r="T237" s="30" t="e">
        <f t="shared" si="395"/>
        <v>#DIV/0!</v>
      </c>
      <c r="U237" s="17"/>
      <c r="V237" s="51" t="e">
        <f t="shared" si="417"/>
        <v>#DIV/0!</v>
      </c>
      <c r="W237" s="78">
        <f>E237+G237+I237+K237+M237+O237+Q237+S237+U237</f>
        <v>0</v>
      </c>
      <c r="X237" s="49" t="e">
        <f t="shared" si="419"/>
        <v>#DIV/0!</v>
      </c>
      <c r="Y237" s="78">
        <f>E237+G237+I237+K237+M237+O237+Q237</f>
        <v>0</v>
      </c>
      <c r="Z237" s="49" t="e">
        <f t="shared" si="397"/>
        <v>#DIV/0!</v>
      </c>
    </row>
    <row r="238" spans="1:26" ht="18.75" customHeight="1" x14ac:dyDescent="0.35">
      <c r="A238" s="237" t="s">
        <v>169</v>
      </c>
      <c r="B238" s="238"/>
      <c r="C238" s="239"/>
      <c r="D238" s="20">
        <f t="shared" ref="D238:E238" si="426">SUM(D239:D240)</f>
        <v>0</v>
      </c>
      <c r="E238" s="12">
        <f t="shared" si="426"/>
        <v>0</v>
      </c>
      <c r="F238" s="13" t="e">
        <f t="shared" si="405"/>
        <v>#DIV/0!</v>
      </c>
      <c r="G238" s="12">
        <f t="shared" ref="G238" si="427">SUM(G239:G240)</f>
        <v>0</v>
      </c>
      <c r="H238" s="13" t="e">
        <f t="shared" ref="H238" si="428">G238/$W238</f>
        <v>#DIV/0!</v>
      </c>
      <c r="I238" s="12">
        <f t="shared" ref="I238" si="429">SUM(I239:I240)</f>
        <v>0</v>
      </c>
      <c r="J238" s="13" t="e">
        <f t="shared" ref="J238" si="430">I238/$W238</f>
        <v>#DIV/0!</v>
      </c>
      <c r="K238" s="12">
        <f t="shared" ref="K238" si="431">SUM(K239:K240)</f>
        <v>0</v>
      </c>
      <c r="L238" s="13" t="e">
        <f t="shared" ref="L238" si="432">K238/$W238</f>
        <v>#DIV/0!</v>
      </c>
      <c r="M238" s="12">
        <f t="shared" ref="M238" si="433">SUM(M239:M240)</f>
        <v>0</v>
      </c>
      <c r="N238" s="13" t="e">
        <f t="shared" si="393"/>
        <v>#DIV/0!</v>
      </c>
      <c r="O238" s="25">
        <f t="shared" ref="O238" si="434">SUM(O239:O240)</f>
        <v>0</v>
      </c>
      <c r="P238" s="26" t="e">
        <f t="shared" si="414"/>
        <v>#DIV/0!</v>
      </c>
      <c r="Q238" s="115">
        <f>SUM(Q239:Q240)</f>
        <v>0</v>
      </c>
      <c r="R238" s="116" t="e">
        <f t="shared" si="394"/>
        <v>#DIV/0!</v>
      </c>
      <c r="S238" s="12">
        <f t="shared" ref="S238" si="435">SUM(S239:S240)</f>
        <v>0</v>
      </c>
      <c r="T238" s="13" t="e">
        <f t="shared" si="395"/>
        <v>#DIV/0!</v>
      </c>
      <c r="U238" s="27">
        <f t="shared" ref="U238" si="436">SUM(U239:U240)</f>
        <v>0</v>
      </c>
      <c r="V238" s="28" t="e">
        <f t="shared" si="417"/>
        <v>#DIV/0!</v>
      </c>
      <c r="W238" s="77">
        <f t="shared" ref="W238" si="437">SUM(W239:W240)</f>
        <v>0</v>
      </c>
      <c r="X238" s="48" t="e">
        <f t="shared" si="419"/>
        <v>#DIV/0!</v>
      </c>
      <c r="Y238" s="77">
        <f>SUM(Y239:Y240)</f>
        <v>0</v>
      </c>
      <c r="Z238" s="79" t="e">
        <f t="shared" si="397"/>
        <v>#DIV/0!</v>
      </c>
    </row>
    <row r="239" spans="1:26" ht="18.75" customHeight="1" x14ac:dyDescent="0.35">
      <c r="A239" s="15" t="s">
        <v>68</v>
      </c>
      <c r="B239" s="219" t="s">
        <v>2</v>
      </c>
      <c r="C239" s="220"/>
      <c r="D239" s="19"/>
      <c r="E239" s="16"/>
      <c r="F239" s="30" t="e">
        <f t="shared" si="405"/>
        <v>#DIV/0!</v>
      </c>
      <c r="G239" s="16"/>
      <c r="H239" s="30" t="e">
        <f t="shared" ref="H239" si="438">G239/$W239</f>
        <v>#DIV/0!</v>
      </c>
      <c r="I239" s="16"/>
      <c r="J239" s="30" t="e">
        <f t="shared" ref="J239" si="439">I239/$W239</f>
        <v>#DIV/0!</v>
      </c>
      <c r="K239" s="16"/>
      <c r="L239" s="30" t="e">
        <f t="shared" ref="L239" si="440">K239/$W239</f>
        <v>#DIV/0!</v>
      </c>
      <c r="M239" s="16"/>
      <c r="N239" s="30" t="e">
        <f t="shared" si="393"/>
        <v>#DIV/0!</v>
      </c>
      <c r="O239" s="17"/>
      <c r="P239" s="68" t="e">
        <f t="shared" si="414"/>
        <v>#DIV/0!</v>
      </c>
      <c r="Q239" s="17"/>
      <c r="R239" s="114" t="e">
        <f t="shared" si="394"/>
        <v>#DIV/0!</v>
      </c>
      <c r="S239" s="16"/>
      <c r="T239" s="30" t="e">
        <f t="shared" si="395"/>
        <v>#DIV/0!</v>
      </c>
      <c r="U239" s="17"/>
      <c r="V239" s="51" t="e">
        <f t="shared" si="417"/>
        <v>#DIV/0!</v>
      </c>
      <c r="W239" s="78">
        <f>E239+G239+I239+K239+M239+O239+Q239+S239+U239</f>
        <v>0</v>
      </c>
      <c r="X239" s="49" t="e">
        <f t="shared" si="419"/>
        <v>#DIV/0!</v>
      </c>
      <c r="Y239" s="78">
        <f>E239+G239+I239+K239+M239+O239+Q239</f>
        <v>0</v>
      </c>
      <c r="Z239" s="49" t="e">
        <f t="shared" si="397"/>
        <v>#DIV/0!</v>
      </c>
    </row>
    <row r="240" spans="1:26" ht="18.75" customHeight="1" x14ac:dyDescent="0.35">
      <c r="A240" s="15" t="s">
        <v>162</v>
      </c>
      <c r="B240" s="219" t="s">
        <v>2</v>
      </c>
      <c r="C240" s="220"/>
      <c r="D240" s="19"/>
      <c r="E240" s="16"/>
      <c r="F240" s="30" t="e">
        <f t="shared" si="405"/>
        <v>#DIV/0!</v>
      </c>
      <c r="G240" s="16"/>
      <c r="H240" s="30" t="e">
        <f t="shared" ref="H240" si="441">G240/$W240</f>
        <v>#DIV/0!</v>
      </c>
      <c r="I240" s="16"/>
      <c r="J240" s="30" t="e">
        <f t="shared" ref="J240" si="442">I240/$W240</f>
        <v>#DIV/0!</v>
      </c>
      <c r="K240" s="16"/>
      <c r="L240" s="30" t="e">
        <f t="shared" ref="L240" si="443">K240/$W240</f>
        <v>#DIV/0!</v>
      </c>
      <c r="M240" s="16"/>
      <c r="N240" s="30" t="e">
        <f t="shared" si="393"/>
        <v>#DIV/0!</v>
      </c>
      <c r="O240" s="17"/>
      <c r="P240" s="68" t="e">
        <f t="shared" si="414"/>
        <v>#DIV/0!</v>
      </c>
      <c r="Q240" s="17"/>
      <c r="R240" s="114" t="e">
        <f t="shared" si="394"/>
        <v>#DIV/0!</v>
      </c>
      <c r="S240" s="16"/>
      <c r="T240" s="30" t="e">
        <f t="shared" si="395"/>
        <v>#DIV/0!</v>
      </c>
      <c r="U240" s="17"/>
      <c r="V240" s="51" t="e">
        <f t="shared" si="417"/>
        <v>#DIV/0!</v>
      </c>
      <c r="W240" s="78">
        <f>E240+G240+I240+K240+M240+O240+Q240+S240+U240</f>
        <v>0</v>
      </c>
      <c r="X240" s="49" t="e">
        <f t="shared" si="419"/>
        <v>#DIV/0!</v>
      </c>
      <c r="Y240" s="78">
        <f>E240+G240+I240+K240+M240+O240+Q240</f>
        <v>0</v>
      </c>
      <c r="Z240" s="49" t="e">
        <f t="shared" si="397"/>
        <v>#DIV/0!</v>
      </c>
    </row>
    <row r="241" spans="1:26" ht="18.75" customHeight="1" x14ac:dyDescent="0.35">
      <c r="A241" s="237" t="s">
        <v>170</v>
      </c>
      <c r="B241" s="238"/>
      <c r="C241" s="239"/>
      <c r="D241" s="20">
        <f t="shared" ref="D241:E241" si="444">SUM(D242:D243)</f>
        <v>0</v>
      </c>
      <c r="E241" s="12">
        <f t="shared" si="444"/>
        <v>0</v>
      </c>
      <c r="F241" s="13" t="e">
        <f t="shared" si="405"/>
        <v>#DIV/0!</v>
      </c>
      <c r="G241" s="12">
        <f t="shared" ref="G241" si="445">SUM(G242:G243)</f>
        <v>0</v>
      </c>
      <c r="H241" s="13" t="e">
        <f t="shared" ref="H241" si="446">G241/$W241</f>
        <v>#DIV/0!</v>
      </c>
      <c r="I241" s="12">
        <f t="shared" ref="I241" si="447">SUM(I242:I243)</f>
        <v>0</v>
      </c>
      <c r="J241" s="13" t="e">
        <f t="shared" ref="J241" si="448">I241/$W241</f>
        <v>#DIV/0!</v>
      </c>
      <c r="K241" s="12">
        <f t="shared" ref="K241" si="449">SUM(K242:K243)</f>
        <v>0</v>
      </c>
      <c r="L241" s="13" t="e">
        <f t="shared" ref="L241" si="450">K241/$W241</f>
        <v>#DIV/0!</v>
      </c>
      <c r="M241" s="12">
        <f t="shared" ref="M241" si="451">SUM(M242:M243)</f>
        <v>0</v>
      </c>
      <c r="N241" s="13" t="e">
        <f t="shared" si="393"/>
        <v>#DIV/0!</v>
      </c>
      <c r="O241" s="25">
        <f t="shared" ref="O241" si="452">SUM(O242:O243)</f>
        <v>0</v>
      </c>
      <c r="P241" s="26" t="e">
        <f t="shared" si="414"/>
        <v>#DIV/0!</v>
      </c>
      <c r="Q241" s="115">
        <f>SUM(Q242:Q243)</f>
        <v>0</v>
      </c>
      <c r="R241" s="116" t="e">
        <f t="shared" si="394"/>
        <v>#DIV/0!</v>
      </c>
      <c r="S241" s="12">
        <f t="shared" ref="S241" si="453">SUM(S242:S243)</f>
        <v>0</v>
      </c>
      <c r="T241" s="13" t="e">
        <f t="shared" si="395"/>
        <v>#DIV/0!</v>
      </c>
      <c r="U241" s="27">
        <f t="shared" ref="U241" si="454">SUM(U242:U243)</f>
        <v>0</v>
      </c>
      <c r="V241" s="28" t="e">
        <f t="shared" si="417"/>
        <v>#DIV/0!</v>
      </c>
      <c r="W241" s="77">
        <f t="shared" ref="W241" si="455">SUM(W242:W243)</f>
        <v>0</v>
      </c>
      <c r="X241" s="48" t="e">
        <f t="shared" si="419"/>
        <v>#DIV/0!</v>
      </c>
      <c r="Y241" s="77">
        <f>SUM(Y242:Y243)</f>
        <v>0</v>
      </c>
      <c r="Z241" s="79" t="e">
        <f t="shared" si="397"/>
        <v>#DIV/0!</v>
      </c>
    </row>
    <row r="242" spans="1:26" ht="18.75" customHeight="1" x14ac:dyDescent="0.35">
      <c r="A242" s="15" t="s">
        <v>69</v>
      </c>
      <c r="B242" s="219" t="s">
        <v>2</v>
      </c>
      <c r="C242" s="220"/>
      <c r="D242" s="19"/>
      <c r="E242" s="16"/>
      <c r="F242" s="30" t="e">
        <f t="shared" si="405"/>
        <v>#DIV/0!</v>
      </c>
      <c r="G242" s="16"/>
      <c r="H242" s="30" t="e">
        <f t="shared" ref="H242" si="456">G242/$W242</f>
        <v>#DIV/0!</v>
      </c>
      <c r="I242" s="16"/>
      <c r="J242" s="30" t="e">
        <f t="shared" ref="J242" si="457">I242/$W242</f>
        <v>#DIV/0!</v>
      </c>
      <c r="K242" s="16"/>
      <c r="L242" s="30" t="e">
        <f t="shared" ref="L242" si="458">K242/$W242</f>
        <v>#DIV/0!</v>
      </c>
      <c r="M242" s="16"/>
      <c r="N242" s="30" t="e">
        <f t="shared" si="393"/>
        <v>#DIV/0!</v>
      </c>
      <c r="O242" s="17"/>
      <c r="P242" s="68" t="e">
        <f t="shared" si="414"/>
        <v>#DIV/0!</v>
      </c>
      <c r="Q242" s="17"/>
      <c r="R242" s="114" t="e">
        <f t="shared" si="394"/>
        <v>#DIV/0!</v>
      </c>
      <c r="S242" s="16"/>
      <c r="T242" s="30" t="e">
        <f t="shared" si="395"/>
        <v>#DIV/0!</v>
      </c>
      <c r="U242" s="17"/>
      <c r="V242" s="51" t="e">
        <f t="shared" si="417"/>
        <v>#DIV/0!</v>
      </c>
      <c r="W242" s="78">
        <f>E242+G242+I242+K242+M242+O242+Q242+S242+U242</f>
        <v>0</v>
      </c>
      <c r="X242" s="49" t="e">
        <f t="shared" si="419"/>
        <v>#DIV/0!</v>
      </c>
      <c r="Y242" s="78">
        <f>E242+G242+I242+K242+M242+O242+Q242</f>
        <v>0</v>
      </c>
      <c r="Z242" s="49" t="e">
        <f t="shared" si="397"/>
        <v>#DIV/0!</v>
      </c>
    </row>
    <row r="243" spans="1:26" ht="18.75" customHeight="1" x14ac:dyDescent="0.35">
      <c r="A243" s="15" t="s">
        <v>163</v>
      </c>
      <c r="B243" s="219" t="s">
        <v>2</v>
      </c>
      <c r="C243" s="220"/>
      <c r="D243" s="19"/>
      <c r="E243" s="16"/>
      <c r="F243" s="30" t="e">
        <f t="shared" si="405"/>
        <v>#DIV/0!</v>
      </c>
      <c r="G243" s="16"/>
      <c r="H243" s="30" t="e">
        <f t="shared" ref="H243" si="459">G243/$W243</f>
        <v>#DIV/0!</v>
      </c>
      <c r="I243" s="16"/>
      <c r="J243" s="30" t="e">
        <f t="shared" ref="J243" si="460">I243/$W243</f>
        <v>#DIV/0!</v>
      </c>
      <c r="K243" s="16"/>
      <c r="L243" s="30" t="e">
        <f t="shared" ref="L243" si="461">K243/$W243</f>
        <v>#DIV/0!</v>
      </c>
      <c r="M243" s="16"/>
      <c r="N243" s="30" t="e">
        <f t="shared" si="393"/>
        <v>#DIV/0!</v>
      </c>
      <c r="O243" s="17"/>
      <c r="P243" s="68" t="e">
        <f t="shared" si="414"/>
        <v>#DIV/0!</v>
      </c>
      <c r="Q243" s="17"/>
      <c r="R243" s="114" t="e">
        <f t="shared" si="394"/>
        <v>#DIV/0!</v>
      </c>
      <c r="S243" s="16"/>
      <c r="T243" s="30" t="e">
        <f t="shared" si="395"/>
        <v>#DIV/0!</v>
      </c>
      <c r="U243" s="17"/>
      <c r="V243" s="51" t="e">
        <f t="shared" si="417"/>
        <v>#DIV/0!</v>
      </c>
      <c r="W243" s="78">
        <f>E243+G243+I243+K243+M243+O243+Q243+S243+U243</f>
        <v>0</v>
      </c>
      <c r="X243" s="49" t="e">
        <f t="shared" si="419"/>
        <v>#DIV/0!</v>
      </c>
      <c r="Y243" s="78">
        <f>E243+G243+I243+K243+M243+O243+Q243</f>
        <v>0</v>
      </c>
      <c r="Z243" s="49" t="e">
        <f t="shared" si="397"/>
        <v>#DIV/0!</v>
      </c>
    </row>
    <row r="244" spans="1:26" ht="18.75" customHeight="1" x14ac:dyDescent="0.35">
      <c r="A244" s="237" t="s">
        <v>171</v>
      </c>
      <c r="B244" s="238"/>
      <c r="C244" s="239"/>
      <c r="D244" s="20">
        <f t="shared" ref="D244:E244" si="462">SUM(D245:D246)</f>
        <v>0</v>
      </c>
      <c r="E244" s="12">
        <f t="shared" si="462"/>
        <v>0</v>
      </c>
      <c r="F244" s="13" t="e">
        <f t="shared" si="405"/>
        <v>#DIV/0!</v>
      </c>
      <c r="G244" s="12">
        <f t="shared" ref="G244" si="463">SUM(G245:G246)</f>
        <v>0</v>
      </c>
      <c r="H244" s="13" t="e">
        <f t="shared" ref="H244" si="464">G244/$W244</f>
        <v>#DIV/0!</v>
      </c>
      <c r="I244" s="12">
        <f t="shared" ref="I244" si="465">SUM(I245:I246)</f>
        <v>0</v>
      </c>
      <c r="J244" s="13" t="e">
        <f t="shared" ref="J244" si="466">I244/$W244</f>
        <v>#DIV/0!</v>
      </c>
      <c r="K244" s="12">
        <f t="shared" ref="K244" si="467">SUM(K245:K246)</f>
        <v>0</v>
      </c>
      <c r="L244" s="13" t="e">
        <f t="shared" ref="L244" si="468">K244/$W244</f>
        <v>#DIV/0!</v>
      </c>
      <c r="M244" s="12">
        <f t="shared" ref="M244" si="469">SUM(M245:M246)</f>
        <v>0</v>
      </c>
      <c r="N244" s="13" t="e">
        <f t="shared" si="393"/>
        <v>#DIV/0!</v>
      </c>
      <c r="O244" s="25">
        <f t="shared" ref="O244" si="470">SUM(O245:O246)</f>
        <v>0</v>
      </c>
      <c r="P244" s="26" t="e">
        <f t="shared" si="414"/>
        <v>#DIV/0!</v>
      </c>
      <c r="Q244" s="115">
        <f>SUM(Q245:Q246)</f>
        <v>0</v>
      </c>
      <c r="R244" s="116" t="e">
        <f t="shared" si="394"/>
        <v>#DIV/0!</v>
      </c>
      <c r="S244" s="12">
        <f t="shared" ref="S244" si="471">SUM(S245:S246)</f>
        <v>0</v>
      </c>
      <c r="T244" s="13" t="e">
        <f t="shared" si="395"/>
        <v>#DIV/0!</v>
      </c>
      <c r="U244" s="27">
        <f t="shared" ref="U244" si="472">SUM(U245:U246)</f>
        <v>0</v>
      </c>
      <c r="V244" s="28" t="e">
        <f t="shared" si="417"/>
        <v>#DIV/0!</v>
      </c>
      <c r="W244" s="77">
        <f t="shared" ref="W244" si="473">SUM(W245:W246)</f>
        <v>0</v>
      </c>
      <c r="X244" s="48" t="e">
        <f t="shared" si="419"/>
        <v>#DIV/0!</v>
      </c>
      <c r="Y244" s="77">
        <f>SUM(Y245:Y246)</f>
        <v>0</v>
      </c>
      <c r="Z244" s="79" t="e">
        <f t="shared" si="397"/>
        <v>#DIV/0!</v>
      </c>
    </row>
    <row r="245" spans="1:26" ht="18.75" customHeight="1" x14ac:dyDescent="0.35">
      <c r="A245" s="15" t="s">
        <v>70</v>
      </c>
      <c r="B245" s="219" t="s">
        <v>2</v>
      </c>
      <c r="C245" s="220"/>
      <c r="D245" s="19"/>
      <c r="E245" s="16"/>
      <c r="F245" s="30" t="e">
        <f t="shared" si="405"/>
        <v>#DIV/0!</v>
      </c>
      <c r="G245" s="16"/>
      <c r="H245" s="30" t="e">
        <f t="shared" ref="H245" si="474">G245/$W245</f>
        <v>#DIV/0!</v>
      </c>
      <c r="I245" s="16"/>
      <c r="J245" s="30" t="e">
        <f t="shared" ref="J245" si="475">I245/$W245</f>
        <v>#DIV/0!</v>
      </c>
      <c r="K245" s="16"/>
      <c r="L245" s="30" t="e">
        <f t="shared" ref="L245" si="476">K245/$W245</f>
        <v>#DIV/0!</v>
      </c>
      <c r="M245" s="16"/>
      <c r="N245" s="30" t="e">
        <f t="shared" si="393"/>
        <v>#DIV/0!</v>
      </c>
      <c r="O245" s="17"/>
      <c r="P245" s="68" t="e">
        <f t="shared" si="414"/>
        <v>#DIV/0!</v>
      </c>
      <c r="Q245" s="17"/>
      <c r="R245" s="114" t="e">
        <f t="shared" si="394"/>
        <v>#DIV/0!</v>
      </c>
      <c r="S245" s="16"/>
      <c r="T245" s="30" t="e">
        <f t="shared" si="395"/>
        <v>#DIV/0!</v>
      </c>
      <c r="U245" s="17"/>
      <c r="V245" s="51" t="e">
        <f t="shared" si="417"/>
        <v>#DIV/0!</v>
      </c>
      <c r="W245" s="78">
        <f>E245+G245+I245+K245+M245+O245+Q245+S245+U245</f>
        <v>0</v>
      </c>
      <c r="X245" s="49" t="e">
        <f t="shared" si="419"/>
        <v>#DIV/0!</v>
      </c>
      <c r="Y245" s="78">
        <f>E245+G245+I245+K245+M245+O245+Q245</f>
        <v>0</v>
      </c>
      <c r="Z245" s="49" t="e">
        <f t="shared" si="397"/>
        <v>#DIV/0!</v>
      </c>
    </row>
    <row r="246" spans="1:26" ht="18.75" customHeight="1" x14ac:dyDescent="0.35">
      <c r="A246" s="15" t="s">
        <v>164</v>
      </c>
      <c r="B246" s="219" t="s">
        <v>2</v>
      </c>
      <c r="C246" s="220"/>
      <c r="D246" s="19"/>
      <c r="E246" s="16"/>
      <c r="F246" s="30" t="e">
        <f t="shared" si="405"/>
        <v>#DIV/0!</v>
      </c>
      <c r="G246" s="16"/>
      <c r="H246" s="30" t="e">
        <f t="shared" ref="H246" si="477">G246/$W246</f>
        <v>#DIV/0!</v>
      </c>
      <c r="I246" s="16"/>
      <c r="J246" s="30" t="e">
        <f t="shared" ref="J246" si="478">I246/$W246</f>
        <v>#DIV/0!</v>
      </c>
      <c r="K246" s="16"/>
      <c r="L246" s="30" t="e">
        <f t="shared" ref="L246" si="479">K246/$W246</f>
        <v>#DIV/0!</v>
      </c>
      <c r="M246" s="16"/>
      <c r="N246" s="30" t="e">
        <f t="shared" si="393"/>
        <v>#DIV/0!</v>
      </c>
      <c r="O246" s="17"/>
      <c r="P246" s="68" t="e">
        <f t="shared" si="414"/>
        <v>#DIV/0!</v>
      </c>
      <c r="Q246" s="17"/>
      <c r="R246" s="114" t="e">
        <f t="shared" si="394"/>
        <v>#DIV/0!</v>
      </c>
      <c r="S246" s="16"/>
      <c r="T246" s="30" t="e">
        <f t="shared" si="395"/>
        <v>#DIV/0!</v>
      </c>
      <c r="U246" s="17"/>
      <c r="V246" s="51" t="e">
        <f t="shared" si="417"/>
        <v>#DIV/0!</v>
      </c>
      <c r="W246" s="78">
        <f>E246+G246+I246+K246+M246+O246+Q246+S246+U246</f>
        <v>0</v>
      </c>
      <c r="X246" s="49" t="e">
        <f t="shared" si="419"/>
        <v>#DIV/0!</v>
      </c>
      <c r="Y246" s="78">
        <f>E246+G246+I246+K246+M246+O246+Q246</f>
        <v>0</v>
      </c>
      <c r="Z246" s="49" t="e">
        <f t="shared" si="397"/>
        <v>#DIV/0!</v>
      </c>
    </row>
    <row r="247" spans="1:26" ht="18.75" customHeight="1" x14ac:dyDescent="0.35">
      <c r="A247" s="237" t="s">
        <v>172</v>
      </c>
      <c r="B247" s="238"/>
      <c r="C247" s="239"/>
      <c r="D247" s="20">
        <f t="shared" ref="D247:E247" si="480">SUM(D248:D249)</f>
        <v>0</v>
      </c>
      <c r="E247" s="12">
        <f t="shared" si="480"/>
        <v>0</v>
      </c>
      <c r="F247" s="13" t="e">
        <f t="shared" si="405"/>
        <v>#DIV/0!</v>
      </c>
      <c r="G247" s="12">
        <f t="shared" ref="G247" si="481">SUM(G248:G249)</f>
        <v>0</v>
      </c>
      <c r="H247" s="13" t="e">
        <f t="shared" ref="H247" si="482">G247/$W247</f>
        <v>#DIV/0!</v>
      </c>
      <c r="I247" s="12">
        <f t="shared" ref="I247" si="483">SUM(I248:I249)</f>
        <v>0</v>
      </c>
      <c r="J247" s="13" t="e">
        <f t="shared" ref="J247" si="484">I247/$W247</f>
        <v>#DIV/0!</v>
      </c>
      <c r="K247" s="12">
        <f t="shared" ref="K247" si="485">SUM(K248:K249)</f>
        <v>0</v>
      </c>
      <c r="L247" s="13" t="e">
        <f t="shared" ref="L247" si="486">K247/$W247</f>
        <v>#DIV/0!</v>
      </c>
      <c r="M247" s="12">
        <f t="shared" ref="M247" si="487">SUM(M248:M249)</f>
        <v>0</v>
      </c>
      <c r="N247" s="13" t="e">
        <f t="shared" si="393"/>
        <v>#DIV/0!</v>
      </c>
      <c r="O247" s="25">
        <f t="shared" ref="O247" si="488">SUM(O248:O249)</f>
        <v>0</v>
      </c>
      <c r="P247" s="26" t="e">
        <f t="shared" si="414"/>
        <v>#DIV/0!</v>
      </c>
      <c r="Q247" s="115">
        <f>SUM(Q248:Q249)</f>
        <v>0</v>
      </c>
      <c r="R247" s="116" t="e">
        <f t="shared" si="394"/>
        <v>#DIV/0!</v>
      </c>
      <c r="S247" s="12">
        <f t="shared" ref="S247" si="489">SUM(S248:S249)</f>
        <v>0</v>
      </c>
      <c r="T247" s="13" t="e">
        <f t="shared" si="395"/>
        <v>#DIV/0!</v>
      </c>
      <c r="U247" s="27">
        <f t="shared" ref="U247" si="490">SUM(U248:U249)</f>
        <v>0</v>
      </c>
      <c r="V247" s="28" t="e">
        <f t="shared" si="417"/>
        <v>#DIV/0!</v>
      </c>
      <c r="W247" s="77">
        <f t="shared" ref="W247" si="491">SUM(W248:W249)</f>
        <v>0</v>
      </c>
      <c r="X247" s="48" t="e">
        <f t="shared" si="419"/>
        <v>#DIV/0!</v>
      </c>
      <c r="Y247" s="77">
        <f>SUM(Y248:Y249)</f>
        <v>0</v>
      </c>
      <c r="Z247" s="79" t="e">
        <f t="shared" si="397"/>
        <v>#DIV/0!</v>
      </c>
    </row>
    <row r="248" spans="1:26" ht="18.75" customHeight="1" x14ac:dyDescent="0.35">
      <c r="A248" s="15" t="s">
        <v>165</v>
      </c>
      <c r="B248" s="219" t="s">
        <v>2</v>
      </c>
      <c r="C248" s="220"/>
      <c r="D248" s="19"/>
      <c r="E248" s="16"/>
      <c r="F248" s="30" t="e">
        <f t="shared" si="405"/>
        <v>#DIV/0!</v>
      </c>
      <c r="G248" s="16"/>
      <c r="H248" s="30" t="e">
        <f t="shared" ref="H248" si="492">G248/$W248</f>
        <v>#DIV/0!</v>
      </c>
      <c r="I248" s="16"/>
      <c r="J248" s="30" t="e">
        <f t="shared" ref="J248" si="493">I248/$W248</f>
        <v>#DIV/0!</v>
      </c>
      <c r="K248" s="16"/>
      <c r="L248" s="30" t="e">
        <f t="shared" ref="L248" si="494">K248/$W248</f>
        <v>#DIV/0!</v>
      </c>
      <c r="M248" s="16"/>
      <c r="N248" s="30" t="e">
        <f t="shared" si="393"/>
        <v>#DIV/0!</v>
      </c>
      <c r="O248" s="17"/>
      <c r="P248" s="68" t="e">
        <f t="shared" si="414"/>
        <v>#DIV/0!</v>
      </c>
      <c r="Q248" s="17"/>
      <c r="R248" s="114" t="e">
        <f t="shared" si="394"/>
        <v>#DIV/0!</v>
      </c>
      <c r="S248" s="16"/>
      <c r="T248" s="30" t="e">
        <f t="shared" si="395"/>
        <v>#DIV/0!</v>
      </c>
      <c r="U248" s="17"/>
      <c r="V248" s="51" t="e">
        <f t="shared" si="417"/>
        <v>#DIV/0!</v>
      </c>
      <c r="W248" s="78">
        <f>E248+G248+I248+K248+M248+O248+Q248+S248+U248</f>
        <v>0</v>
      </c>
      <c r="X248" s="49" t="e">
        <f t="shared" si="419"/>
        <v>#DIV/0!</v>
      </c>
      <c r="Y248" s="78">
        <f>E248+G248+I248+K248+M248+O248+Q248</f>
        <v>0</v>
      </c>
      <c r="Z248" s="49" t="e">
        <f t="shared" si="397"/>
        <v>#DIV/0!</v>
      </c>
    </row>
    <row r="249" spans="1:26" ht="18.75" customHeight="1" x14ac:dyDescent="0.35">
      <c r="A249" s="15" t="s">
        <v>166</v>
      </c>
      <c r="B249" s="219" t="s">
        <v>2</v>
      </c>
      <c r="C249" s="220"/>
      <c r="D249" s="19"/>
      <c r="E249" s="16"/>
      <c r="F249" s="30" t="e">
        <f t="shared" si="405"/>
        <v>#DIV/0!</v>
      </c>
      <c r="G249" s="16"/>
      <c r="H249" s="30" t="e">
        <f t="shared" ref="H249" si="495">G249/$W249</f>
        <v>#DIV/0!</v>
      </c>
      <c r="I249" s="16"/>
      <c r="J249" s="30" t="e">
        <f t="shared" ref="J249" si="496">I249/$W249</f>
        <v>#DIV/0!</v>
      </c>
      <c r="K249" s="16"/>
      <c r="L249" s="30" t="e">
        <f t="shared" ref="L249" si="497">K249/$W249</f>
        <v>#DIV/0!</v>
      </c>
      <c r="M249" s="16"/>
      <c r="N249" s="30" t="e">
        <f t="shared" si="393"/>
        <v>#DIV/0!</v>
      </c>
      <c r="O249" s="17"/>
      <c r="P249" s="68" t="e">
        <f t="shared" si="414"/>
        <v>#DIV/0!</v>
      </c>
      <c r="Q249" s="17"/>
      <c r="R249" s="114" t="e">
        <f t="shared" si="394"/>
        <v>#DIV/0!</v>
      </c>
      <c r="S249" s="16"/>
      <c r="T249" s="30" t="e">
        <f t="shared" si="395"/>
        <v>#DIV/0!</v>
      </c>
      <c r="U249" s="17"/>
      <c r="V249" s="51" t="e">
        <f t="shared" si="417"/>
        <v>#DIV/0!</v>
      </c>
      <c r="W249" s="78">
        <f>E249+G249+I249+K249+M249+O249+Q249+S249+U249</f>
        <v>0</v>
      </c>
      <c r="X249" s="49" t="e">
        <f t="shared" si="419"/>
        <v>#DIV/0!</v>
      </c>
      <c r="Y249" s="78">
        <f>E249+G249+I249+K249+M249+O249+Q249</f>
        <v>0</v>
      </c>
      <c r="Z249" s="49" t="e">
        <f t="shared" si="397"/>
        <v>#DIV/0!</v>
      </c>
    </row>
    <row r="250" spans="1:26" ht="18.75" customHeight="1" x14ac:dyDescent="0.35">
      <c r="A250" s="221" t="s">
        <v>173</v>
      </c>
      <c r="B250" s="222"/>
      <c r="C250" s="223"/>
      <c r="D250" s="20">
        <f t="shared" ref="D250:E250" si="498">SUM(D251:D252)</f>
        <v>0</v>
      </c>
      <c r="E250" s="12">
        <f t="shared" si="498"/>
        <v>0</v>
      </c>
      <c r="F250" s="13" t="e">
        <f t="shared" si="405"/>
        <v>#DIV/0!</v>
      </c>
      <c r="G250" s="12">
        <f t="shared" ref="G250" si="499">SUM(G251:G252)</f>
        <v>0</v>
      </c>
      <c r="H250" s="13" t="e">
        <f t="shared" ref="H250" si="500">G250/$W250</f>
        <v>#DIV/0!</v>
      </c>
      <c r="I250" s="12">
        <f t="shared" ref="I250" si="501">SUM(I251:I252)</f>
        <v>0</v>
      </c>
      <c r="J250" s="13" t="e">
        <f t="shared" ref="J250" si="502">I250/$W250</f>
        <v>#DIV/0!</v>
      </c>
      <c r="K250" s="12">
        <f t="shared" ref="K250" si="503">SUM(K251:K252)</f>
        <v>0</v>
      </c>
      <c r="L250" s="13" t="e">
        <f t="shared" ref="L250" si="504">K250/$W250</f>
        <v>#DIV/0!</v>
      </c>
      <c r="M250" s="12">
        <f t="shared" ref="M250" si="505">SUM(M251:M252)</f>
        <v>0</v>
      </c>
      <c r="N250" s="13" t="e">
        <f t="shared" si="393"/>
        <v>#DIV/0!</v>
      </c>
      <c r="O250" s="25">
        <f t="shared" ref="O250" si="506">SUM(O251:O252)</f>
        <v>0</v>
      </c>
      <c r="P250" s="26" t="e">
        <f t="shared" si="414"/>
        <v>#DIV/0!</v>
      </c>
      <c r="Q250" s="115">
        <f>SUM(Q251:Q252)</f>
        <v>0</v>
      </c>
      <c r="R250" s="116" t="e">
        <f t="shared" si="394"/>
        <v>#DIV/0!</v>
      </c>
      <c r="S250" s="12">
        <f t="shared" ref="S250" si="507">SUM(S251:S252)</f>
        <v>0</v>
      </c>
      <c r="T250" s="13" t="e">
        <f t="shared" si="395"/>
        <v>#DIV/0!</v>
      </c>
      <c r="U250" s="27">
        <f t="shared" ref="U250" si="508">SUM(U251:U252)</f>
        <v>0</v>
      </c>
      <c r="V250" s="28" t="e">
        <f t="shared" si="417"/>
        <v>#DIV/0!</v>
      </c>
      <c r="W250" s="77">
        <f t="shared" ref="W250" si="509">SUM(W251:W252)</f>
        <v>0</v>
      </c>
      <c r="X250" s="48" t="e">
        <f t="shared" si="419"/>
        <v>#DIV/0!</v>
      </c>
      <c r="Y250" s="77">
        <f>SUM(Y251:Y252)</f>
        <v>0</v>
      </c>
      <c r="Z250" s="79" t="e">
        <f t="shared" si="397"/>
        <v>#DIV/0!</v>
      </c>
    </row>
    <row r="251" spans="1:26" ht="18.75" customHeight="1" x14ac:dyDescent="0.35">
      <c r="A251" s="15" t="s">
        <v>54</v>
      </c>
      <c r="B251" s="219" t="s">
        <v>2</v>
      </c>
      <c r="C251" s="220"/>
      <c r="D251" s="19"/>
      <c r="E251" s="16"/>
      <c r="F251" s="30" t="e">
        <f t="shared" si="405"/>
        <v>#DIV/0!</v>
      </c>
      <c r="G251" s="16"/>
      <c r="H251" s="30" t="e">
        <f t="shared" ref="H251" si="510">G251/$W251</f>
        <v>#DIV/0!</v>
      </c>
      <c r="I251" s="16"/>
      <c r="J251" s="30" t="e">
        <f t="shared" ref="J251" si="511">I251/$W251</f>
        <v>#DIV/0!</v>
      </c>
      <c r="K251" s="16"/>
      <c r="L251" s="30" t="e">
        <f t="shared" ref="L251" si="512">K251/$W251</f>
        <v>#DIV/0!</v>
      </c>
      <c r="M251" s="16"/>
      <c r="N251" s="30" t="e">
        <f t="shared" si="393"/>
        <v>#DIV/0!</v>
      </c>
      <c r="O251" s="17"/>
      <c r="P251" s="68" t="e">
        <f t="shared" si="414"/>
        <v>#DIV/0!</v>
      </c>
      <c r="Q251" s="17"/>
      <c r="R251" s="114" t="e">
        <f t="shared" si="394"/>
        <v>#DIV/0!</v>
      </c>
      <c r="S251" s="16"/>
      <c r="T251" s="30" t="e">
        <f t="shared" si="395"/>
        <v>#DIV/0!</v>
      </c>
      <c r="U251" s="17"/>
      <c r="V251" s="51" t="e">
        <f t="shared" si="417"/>
        <v>#DIV/0!</v>
      </c>
      <c r="W251" s="78">
        <f>E251+G251+I251+K251+M251+O251+Q251+S251+U251</f>
        <v>0</v>
      </c>
      <c r="X251" s="49" t="e">
        <f t="shared" si="419"/>
        <v>#DIV/0!</v>
      </c>
      <c r="Y251" s="78">
        <f>E251+G251+I251+K251+M251+O251+Q251</f>
        <v>0</v>
      </c>
      <c r="Z251" s="49" t="e">
        <f t="shared" si="397"/>
        <v>#DIV/0!</v>
      </c>
    </row>
    <row r="252" spans="1:26" ht="18.649999999999999" customHeight="1" x14ac:dyDescent="0.35">
      <c r="A252" s="15" t="s">
        <v>55</v>
      </c>
      <c r="B252" s="219" t="s">
        <v>2</v>
      </c>
      <c r="C252" s="220"/>
      <c r="D252" s="19"/>
      <c r="E252" s="16"/>
      <c r="F252" s="30" t="e">
        <f t="shared" si="405"/>
        <v>#DIV/0!</v>
      </c>
      <c r="G252" s="16"/>
      <c r="H252" s="30" t="e">
        <f t="shared" ref="H252:H253" si="513">G252/$W252</f>
        <v>#DIV/0!</v>
      </c>
      <c r="I252" s="16"/>
      <c r="J252" s="30" t="e">
        <f t="shared" ref="J252:J253" si="514">I252/$W252</f>
        <v>#DIV/0!</v>
      </c>
      <c r="K252" s="16"/>
      <c r="L252" s="30" t="e">
        <f t="shared" ref="L252:L253" si="515">K252/$W252</f>
        <v>#DIV/0!</v>
      </c>
      <c r="M252" s="16"/>
      <c r="N252" s="30" t="e">
        <f t="shared" si="393"/>
        <v>#DIV/0!</v>
      </c>
      <c r="O252" s="17"/>
      <c r="P252" s="68" t="e">
        <f t="shared" si="414"/>
        <v>#DIV/0!</v>
      </c>
      <c r="Q252" s="17"/>
      <c r="R252" s="114" t="e">
        <f t="shared" si="394"/>
        <v>#DIV/0!</v>
      </c>
      <c r="S252" s="16"/>
      <c r="T252" s="30" t="e">
        <f t="shared" si="395"/>
        <v>#DIV/0!</v>
      </c>
      <c r="U252" s="17"/>
      <c r="V252" s="51" t="e">
        <f t="shared" si="417"/>
        <v>#DIV/0!</v>
      </c>
      <c r="W252" s="78">
        <f>E252+G252+I252+K252+M252+O252+Q252+S252+U252</f>
        <v>0</v>
      </c>
      <c r="X252" s="49" t="e">
        <f t="shared" si="419"/>
        <v>#DIV/0!</v>
      </c>
      <c r="Y252" s="78">
        <f>E252+G252+I252+K252+M252+O252+Q252</f>
        <v>0</v>
      </c>
      <c r="Z252" s="49" t="e">
        <f t="shared" si="397"/>
        <v>#DIV/0!</v>
      </c>
    </row>
    <row r="253" spans="1:26" ht="18.75" customHeight="1" x14ac:dyDescent="0.35">
      <c r="A253" s="221" t="s">
        <v>174</v>
      </c>
      <c r="B253" s="222"/>
      <c r="C253" s="223"/>
      <c r="D253" s="20">
        <f t="shared" ref="D253:E253" si="516">SUM(D254:D260)</f>
        <v>0</v>
      </c>
      <c r="E253" s="12">
        <f t="shared" si="516"/>
        <v>0</v>
      </c>
      <c r="F253" s="13" t="e">
        <f t="shared" si="405"/>
        <v>#DIV/0!</v>
      </c>
      <c r="G253" s="12">
        <f t="shared" ref="G253" si="517">SUM(G254:G260)</f>
        <v>0</v>
      </c>
      <c r="H253" s="13" t="e">
        <f t="shared" si="513"/>
        <v>#DIV/0!</v>
      </c>
      <c r="I253" s="12">
        <f t="shared" ref="I253" si="518">SUM(I254:I260)</f>
        <v>0</v>
      </c>
      <c r="J253" s="13" t="e">
        <f t="shared" si="514"/>
        <v>#DIV/0!</v>
      </c>
      <c r="K253" s="12">
        <f t="shared" ref="K253" si="519">SUM(K254:K260)</f>
        <v>0</v>
      </c>
      <c r="L253" s="13" t="e">
        <f t="shared" si="515"/>
        <v>#DIV/0!</v>
      </c>
      <c r="M253" s="12">
        <f t="shared" ref="M253" si="520">SUM(M254:M260)</f>
        <v>0</v>
      </c>
      <c r="N253" s="13" t="e">
        <f t="shared" si="393"/>
        <v>#DIV/0!</v>
      </c>
      <c r="O253" s="25">
        <f t="shared" ref="O253" si="521">SUM(O254:O260)</f>
        <v>0</v>
      </c>
      <c r="P253" s="26" t="e">
        <f t="shared" si="414"/>
        <v>#DIV/0!</v>
      </c>
      <c r="Q253" s="17"/>
      <c r="R253" s="114" t="e">
        <f t="shared" si="394"/>
        <v>#DIV/0!</v>
      </c>
      <c r="S253" s="12">
        <f t="shared" ref="S253" si="522">SUM(S254:S260)</f>
        <v>0</v>
      </c>
      <c r="T253" s="13" t="e">
        <f t="shared" si="395"/>
        <v>#DIV/0!</v>
      </c>
      <c r="U253" s="27">
        <f t="shared" ref="U253" si="523">SUM(U254:U260)</f>
        <v>0</v>
      </c>
      <c r="V253" s="28" t="e">
        <f t="shared" si="417"/>
        <v>#DIV/0!</v>
      </c>
      <c r="W253" s="77">
        <f t="shared" ref="W253" si="524">SUM(W254:W260)</f>
        <v>0</v>
      </c>
      <c r="X253" s="48" t="e">
        <f t="shared" si="419"/>
        <v>#DIV/0!</v>
      </c>
      <c r="Y253" s="77">
        <f t="shared" ref="Y253" si="525">SUM(Y254:Y260)</f>
        <v>0</v>
      </c>
      <c r="Z253" s="79" t="e">
        <f t="shared" si="397"/>
        <v>#DIV/0!</v>
      </c>
    </row>
    <row r="254" spans="1:26" ht="18.75" customHeight="1" x14ac:dyDescent="0.35">
      <c r="A254" s="15" t="s">
        <v>52</v>
      </c>
      <c r="B254" s="219" t="s">
        <v>210</v>
      </c>
      <c r="C254" s="220"/>
      <c r="D254" s="19"/>
      <c r="E254" s="16"/>
      <c r="F254" s="30" t="e">
        <f t="shared" si="405"/>
        <v>#DIV/0!</v>
      </c>
      <c r="G254" s="16"/>
      <c r="H254" s="30" t="e">
        <f t="shared" ref="H254:H261" si="526">G254/$W254</f>
        <v>#DIV/0!</v>
      </c>
      <c r="I254" s="16"/>
      <c r="J254" s="30" t="e">
        <f t="shared" ref="J254:J261" si="527">I254/$W254</f>
        <v>#DIV/0!</v>
      </c>
      <c r="K254" s="16"/>
      <c r="L254" s="30" t="e">
        <f t="shared" ref="L254:L261" si="528">K254/$W254</f>
        <v>#DIV/0!</v>
      </c>
      <c r="M254" s="16"/>
      <c r="N254" s="30" t="e">
        <f t="shared" si="393"/>
        <v>#DIV/0!</v>
      </c>
      <c r="O254" s="17"/>
      <c r="P254" s="68" t="e">
        <f t="shared" si="414"/>
        <v>#DIV/0!</v>
      </c>
      <c r="Q254" s="17"/>
      <c r="R254" s="114" t="e">
        <f t="shared" si="394"/>
        <v>#DIV/0!</v>
      </c>
      <c r="S254" s="16"/>
      <c r="T254" s="30" t="e">
        <f t="shared" si="395"/>
        <v>#DIV/0!</v>
      </c>
      <c r="U254" s="17"/>
      <c r="V254" s="51" t="e">
        <f t="shared" si="417"/>
        <v>#DIV/0!</v>
      </c>
      <c r="W254" s="78">
        <f>E254+G254+I254+K254+M254+O254+Q254+S254+U254</f>
        <v>0</v>
      </c>
      <c r="X254" s="49" t="e">
        <f t="shared" si="419"/>
        <v>#DIV/0!</v>
      </c>
      <c r="Y254" s="78">
        <f>E254+G254+I254+K254+M254+O254+Q254</f>
        <v>0</v>
      </c>
      <c r="Z254" s="49" t="e">
        <f t="shared" si="397"/>
        <v>#DIV/0!</v>
      </c>
    </row>
    <row r="255" spans="1:26" ht="18.75" customHeight="1" x14ac:dyDescent="0.35">
      <c r="A255" s="15"/>
      <c r="B255" s="219" t="s">
        <v>81</v>
      </c>
      <c r="C255" s="220"/>
      <c r="D255" s="19"/>
      <c r="E255" s="16"/>
      <c r="F255" s="30" t="e">
        <f t="shared" si="405"/>
        <v>#DIV/0!</v>
      </c>
      <c r="G255" s="16"/>
      <c r="H255" s="30" t="e">
        <f t="shared" si="526"/>
        <v>#DIV/0!</v>
      </c>
      <c r="I255" s="16"/>
      <c r="J255" s="30" t="e">
        <f t="shared" si="527"/>
        <v>#DIV/0!</v>
      </c>
      <c r="K255" s="16"/>
      <c r="L255" s="30" t="e">
        <f t="shared" si="528"/>
        <v>#DIV/0!</v>
      </c>
      <c r="M255" s="16"/>
      <c r="N255" s="30" t="e">
        <f t="shared" si="393"/>
        <v>#DIV/0!</v>
      </c>
      <c r="O255" s="17"/>
      <c r="P255" s="68" t="e">
        <f t="shared" si="414"/>
        <v>#DIV/0!</v>
      </c>
      <c r="Q255" s="17"/>
      <c r="R255" s="114" t="e">
        <f t="shared" si="394"/>
        <v>#DIV/0!</v>
      </c>
      <c r="S255" s="16"/>
      <c r="T255" s="30" t="e">
        <f t="shared" si="395"/>
        <v>#DIV/0!</v>
      </c>
      <c r="U255" s="17"/>
      <c r="V255" s="51" t="e">
        <f t="shared" si="417"/>
        <v>#DIV/0!</v>
      </c>
      <c r="W255" s="78">
        <f t="shared" ref="W255:W260" si="529">E255+G255+I255+K255+M255+O255+Q255+S255+U255</f>
        <v>0</v>
      </c>
      <c r="X255" s="49" t="e">
        <f t="shared" si="419"/>
        <v>#DIV/0!</v>
      </c>
      <c r="Y255" s="78">
        <f t="shared" ref="Y255:Y260" si="530">E255+G255+I255+K255+M255+O255+Q255</f>
        <v>0</v>
      </c>
      <c r="Z255" s="49" t="e">
        <f t="shared" si="397"/>
        <v>#DIV/0!</v>
      </c>
    </row>
    <row r="256" spans="1:26" ht="18.75" customHeight="1" x14ac:dyDescent="0.35">
      <c r="A256" s="15" t="s">
        <v>68</v>
      </c>
      <c r="B256" s="219" t="s">
        <v>2</v>
      </c>
      <c r="C256" s="220"/>
      <c r="D256" s="19"/>
      <c r="E256" s="16"/>
      <c r="F256" s="30" t="e">
        <f t="shared" si="405"/>
        <v>#DIV/0!</v>
      </c>
      <c r="G256" s="16"/>
      <c r="H256" s="30" t="e">
        <f t="shared" si="526"/>
        <v>#DIV/0!</v>
      </c>
      <c r="I256" s="16"/>
      <c r="J256" s="30" t="e">
        <f t="shared" si="527"/>
        <v>#DIV/0!</v>
      </c>
      <c r="K256" s="16"/>
      <c r="L256" s="30" t="e">
        <f t="shared" si="528"/>
        <v>#DIV/0!</v>
      </c>
      <c r="M256" s="16"/>
      <c r="N256" s="30" t="e">
        <f t="shared" si="393"/>
        <v>#DIV/0!</v>
      </c>
      <c r="O256" s="17"/>
      <c r="P256" s="68" t="e">
        <f t="shared" si="414"/>
        <v>#DIV/0!</v>
      </c>
      <c r="Q256" s="17"/>
      <c r="R256" s="114" t="e">
        <f t="shared" si="394"/>
        <v>#DIV/0!</v>
      </c>
      <c r="S256" s="16"/>
      <c r="T256" s="30" t="e">
        <f t="shared" si="395"/>
        <v>#DIV/0!</v>
      </c>
      <c r="U256" s="17"/>
      <c r="V256" s="51" t="e">
        <f t="shared" si="417"/>
        <v>#DIV/0!</v>
      </c>
      <c r="W256" s="78">
        <f t="shared" si="529"/>
        <v>0</v>
      </c>
      <c r="X256" s="49" t="e">
        <f t="shared" si="419"/>
        <v>#DIV/0!</v>
      </c>
      <c r="Y256" s="78">
        <f t="shared" si="530"/>
        <v>0</v>
      </c>
      <c r="Z256" s="49" t="e">
        <f t="shared" si="397"/>
        <v>#DIV/0!</v>
      </c>
    </row>
    <row r="257" spans="1:26" ht="18.75" customHeight="1" x14ac:dyDescent="0.35">
      <c r="A257" s="15" t="s">
        <v>69</v>
      </c>
      <c r="B257" s="219" t="s">
        <v>2</v>
      </c>
      <c r="C257" s="220"/>
      <c r="D257" s="19"/>
      <c r="E257" s="16"/>
      <c r="F257" s="30" t="e">
        <f t="shared" si="405"/>
        <v>#DIV/0!</v>
      </c>
      <c r="G257" s="16"/>
      <c r="H257" s="30" t="e">
        <f t="shared" si="526"/>
        <v>#DIV/0!</v>
      </c>
      <c r="I257" s="16"/>
      <c r="J257" s="30" t="e">
        <f t="shared" si="527"/>
        <v>#DIV/0!</v>
      </c>
      <c r="K257" s="16"/>
      <c r="L257" s="30" t="e">
        <f t="shared" si="528"/>
        <v>#DIV/0!</v>
      </c>
      <c r="M257" s="16"/>
      <c r="N257" s="30" t="e">
        <f t="shared" si="393"/>
        <v>#DIV/0!</v>
      </c>
      <c r="O257" s="17"/>
      <c r="P257" s="68" t="e">
        <f t="shared" si="414"/>
        <v>#DIV/0!</v>
      </c>
      <c r="Q257" s="17"/>
      <c r="R257" s="114" t="e">
        <f t="shared" si="394"/>
        <v>#DIV/0!</v>
      </c>
      <c r="S257" s="16"/>
      <c r="T257" s="30" t="e">
        <f t="shared" si="395"/>
        <v>#DIV/0!</v>
      </c>
      <c r="U257" s="17"/>
      <c r="V257" s="51" t="e">
        <f t="shared" si="417"/>
        <v>#DIV/0!</v>
      </c>
      <c r="W257" s="78">
        <f t="shared" si="529"/>
        <v>0</v>
      </c>
      <c r="X257" s="49" t="e">
        <f t="shared" si="419"/>
        <v>#DIV/0!</v>
      </c>
      <c r="Y257" s="78">
        <f t="shared" si="530"/>
        <v>0</v>
      </c>
      <c r="Z257" s="49" t="e">
        <f t="shared" si="397"/>
        <v>#DIV/0!</v>
      </c>
    </row>
    <row r="258" spans="1:26" ht="18.75" customHeight="1" x14ac:dyDescent="0.35">
      <c r="A258" s="15" t="s">
        <v>70</v>
      </c>
      <c r="B258" s="219" t="s">
        <v>2</v>
      </c>
      <c r="C258" s="220"/>
      <c r="D258" s="19"/>
      <c r="E258" s="16"/>
      <c r="F258" s="30" t="e">
        <f t="shared" si="405"/>
        <v>#DIV/0!</v>
      </c>
      <c r="G258" s="16"/>
      <c r="H258" s="30" t="e">
        <f t="shared" si="526"/>
        <v>#DIV/0!</v>
      </c>
      <c r="I258" s="16"/>
      <c r="J258" s="30" t="e">
        <f t="shared" si="527"/>
        <v>#DIV/0!</v>
      </c>
      <c r="K258" s="16"/>
      <c r="L258" s="30" t="e">
        <f t="shared" si="528"/>
        <v>#DIV/0!</v>
      </c>
      <c r="M258" s="16"/>
      <c r="N258" s="30" t="e">
        <f t="shared" si="393"/>
        <v>#DIV/0!</v>
      </c>
      <c r="O258" s="17"/>
      <c r="P258" s="68" t="e">
        <f t="shared" si="414"/>
        <v>#DIV/0!</v>
      </c>
      <c r="Q258" s="17"/>
      <c r="R258" s="114" t="e">
        <f t="shared" si="394"/>
        <v>#DIV/0!</v>
      </c>
      <c r="S258" s="16"/>
      <c r="T258" s="30" t="e">
        <f t="shared" si="395"/>
        <v>#DIV/0!</v>
      </c>
      <c r="U258" s="17"/>
      <c r="V258" s="51" t="e">
        <f t="shared" si="417"/>
        <v>#DIV/0!</v>
      </c>
      <c r="W258" s="78">
        <f t="shared" si="529"/>
        <v>0</v>
      </c>
      <c r="X258" s="49" t="e">
        <f t="shared" si="419"/>
        <v>#DIV/0!</v>
      </c>
      <c r="Y258" s="78">
        <f t="shared" si="530"/>
        <v>0</v>
      </c>
      <c r="Z258" s="49" t="e">
        <f t="shared" si="397"/>
        <v>#DIV/0!</v>
      </c>
    </row>
    <row r="259" spans="1:26" ht="18.75" customHeight="1" x14ac:dyDescent="0.35">
      <c r="A259" s="15" t="s">
        <v>1</v>
      </c>
      <c r="B259" s="219" t="s">
        <v>2</v>
      </c>
      <c r="C259" s="220"/>
      <c r="D259" s="19"/>
      <c r="E259" s="16"/>
      <c r="F259" s="30" t="e">
        <f t="shared" si="405"/>
        <v>#DIV/0!</v>
      </c>
      <c r="G259" s="16"/>
      <c r="H259" s="30" t="e">
        <f t="shared" si="526"/>
        <v>#DIV/0!</v>
      </c>
      <c r="I259" s="16"/>
      <c r="J259" s="30" t="e">
        <f t="shared" si="527"/>
        <v>#DIV/0!</v>
      </c>
      <c r="K259" s="16"/>
      <c r="L259" s="30" t="e">
        <f t="shared" si="528"/>
        <v>#DIV/0!</v>
      </c>
      <c r="M259" s="16"/>
      <c r="N259" s="30" t="e">
        <f t="shared" si="393"/>
        <v>#DIV/0!</v>
      </c>
      <c r="O259" s="17"/>
      <c r="P259" s="68" t="e">
        <f t="shared" si="414"/>
        <v>#DIV/0!</v>
      </c>
      <c r="Q259" s="17"/>
      <c r="R259" s="114" t="e">
        <f t="shared" si="394"/>
        <v>#DIV/0!</v>
      </c>
      <c r="S259" s="16"/>
      <c r="T259" s="30" t="e">
        <f t="shared" si="395"/>
        <v>#DIV/0!</v>
      </c>
      <c r="U259" s="17"/>
      <c r="V259" s="51" t="e">
        <f t="shared" si="417"/>
        <v>#DIV/0!</v>
      </c>
      <c r="W259" s="78">
        <f t="shared" si="529"/>
        <v>0</v>
      </c>
      <c r="X259" s="49" t="e">
        <f t="shared" si="419"/>
        <v>#DIV/0!</v>
      </c>
      <c r="Y259" s="78">
        <f t="shared" si="530"/>
        <v>0</v>
      </c>
      <c r="Z259" s="49" t="e">
        <f t="shared" si="397"/>
        <v>#DIV/0!</v>
      </c>
    </row>
    <row r="260" spans="1:26" ht="18.75" customHeight="1" x14ac:dyDescent="0.35">
      <c r="A260" s="15" t="s">
        <v>71</v>
      </c>
      <c r="B260" s="219" t="s">
        <v>2</v>
      </c>
      <c r="C260" s="220"/>
      <c r="D260" s="19"/>
      <c r="E260" s="16"/>
      <c r="F260" s="30" t="e">
        <f t="shared" si="405"/>
        <v>#DIV/0!</v>
      </c>
      <c r="G260" s="16"/>
      <c r="H260" s="30" t="e">
        <f t="shared" si="526"/>
        <v>#DIV/0!</v>
      </c>
      <c r="I260" s="16"/>
      <c r="J260" s="30" t="e">
        <f t="shared" si="527"/>
        <v>#DIV/0!</v>
      </c>
      <c r="K260" s="16"/>
      <c r="L260" s="30" t="e">
        <f t="shared" si="528"/>
        <v>#DIV/0!</v>
      </c>
      <c r="M260" s="16"/>
      <c r="N260" s="30" t="e">
        <f t="shared" si="393"/>
        <v>#DIV/0!</v>
      </c>
      <c r="O260" s="17"/>
      <c r="P260" s="68" t="e">
        <f t="shared" si="414"/>
        <v>#DIV/0!</v>
      </c>
      <c r="Q260" s="17"/>
      <c r="R260" s="114" t="e">
        <f t="shared" si="394"/>
        <v>#DIV/0!</v>
      </c>
      <c r="S260" s="16"/>
      <c r="T260" s="30" t="e">
        <f t="shared" si="395"/>
        <v>#DIV/0!</v>
      </c>
      <c r="U260" s="17"/>
      <c r="V260" s="51" t="e">
        <f t="shared" si="417"/>
        <v>#DIV/0!</v>
      </c>
      <c r="W260" s="78">
        <f t="shared" si="529"/>
        <v>0</v>
      </c>
      <c r="X260" s="49" t="e">
        <f t="shared" si="419"/>
        <v>#DIV/0!</v>
      </c>
      <c r="Y260" s="78">
        <f t="shared" si="530"/>
        <v>0</v>
      </c>
      <c r="Z260" s="49" t="e">
        <f t="shared" si="397"/>
        <v>#DIV/0!</v>
      </c>
    </row>
    <row r="261" spans="1:26" ht="18.75" customHeight="1" x14ac:dyDescent="0.35">
      <c r="A261" s="221" t="s">
        <v>175</v>
      </c>
      <c r="B261" s="222"/>
      <c r="C261" s="223"/>
      <c r="D261" s="20">
        <f t="shared" ref="D261:E261" si="531">SUM(D262:D268)</f>
        <v>0</v>
      </c>
      <c r="E261" s="12">
        <f t="shared" si="531"/>
        <v>0</v>
      </c>
      <c r="F261" s="13" t="e">
        <f t="shared" si="405"/>
        <v>#DIV/0!</v>
      </c>
      <c r="G261" s="12">
        <f t="shared" ref="G261" si="532">SUM(G262:G268)</f>
        <v>0</v>
      </c>
      <c r="H261" s="13" t="e">
        <f t="shared" si="526"/>
        <v>#DIV/0!</v>
      </c>
      <c r="I261" s="12">
        <f t="shared" ref="I261" si="533">SUM(I262:I268)</f>
        <v>0</v>
      </c>
      <c r="J261" s="13" t="e">
        <f t="shared" si="527"/>
        <v>#DIV/0!</v>
      </c>
      <c r="K261" s="12">
        <f t="shared" ref="K261" si="534">SUM(K262:K268)</f>
        <v>0</v>
      </c>
      <c r="L261" s="13" t="e">
        <f t="shared" si="528"/>
        <v>#DIV/0!</v>
      </c>
      <c r="M261" s="12">
        <f t="shared" ref="M261" si="535">SUM(M262:M268)</f>
        <v>0</v>
      </c>
      <c r="N261" s="13" t="e">
        <f t="shared" si="393"/>
        <v>#DIV/0!</v>
      </c>
      <c r="O261" s="25">
        <f t="shared" ref="O261" si="536">SUM(O262:O268)</f>
        <v>0</v>
      </c>
      <c r="P261" s="26" t="e">
        <f t="shared" si="414"/>
        <v>#DIV/0!</v>
      </c>
      <c r="Q261" s="115">
        <f>SUM(Q262:Q268)</f>
        <v>0</v>
      </c>
      <c r="R261" s="116" t="e">
        <f t="shared" si="394"/>
        <v>#DIV/0!</v>
      </c>
      <c r="S261" s="12">
        <f t="shared" ref="S261" si="537">SUM(S262:S268)</f>
        <v>0</v>
      </c>
      <c r="T261" s="13" t="e">
        <f t="shared" si="395"/>
        <v>#DIV/0!</v>
      </c>
      <c r="U261" s="27">
        <f t="shared" ref="U261" si="538">SUM(U262:U268)</f>
        <v>0</v>
      </c>
      <c r="V261" s="28" t="e">
        <f t="shared" si="417"/>
        <v>#DIV/0!</v>
      </c>
      <c r="W261" s="77">
        <f t="shared" ref="W261" si="539">SUM(W262:W268)</f>
        <v>0</v>
      </c>
      <c r="X261" s="48" t="e">
        <f t="shared" si="419"/>
        <v>#DIV/0!</v>
      </c>
      <c r="Y261" s="77">
        <f t="shared" ref="Y261" si="540">SUM(Y262:Y268)</f>
        <v>0</v>
      </c>
      <c r="Z261" s="79" t="e">
        <f t="shared" si="397"/>
        <v>#DIV/0!</v>
      </c>
    </row>
    <row r="262" spans="1:26" ht="18.75" customHeight="1" x14ac:dyDescent="0.35">
      <c r="A262" s="15" t="s">
        <v>52</v>
      </c>
      <c r="B262" s="219" t="s">
        <v>210</v>
      </c>
      <c r="C262" s="220"/>
      <c r="D262" s="19"/>
      <c r="E262" s="16"/>
      <c r="F262" s="30" t="e">
        <f t="shared" ref="F262:F268" si="541">E262/$W262</f>
        <v>#DIV/0!</v>
      </c>
      <c r="G262" s="16"/>
      <c r="H262" s="30" t="e">
        <f t="shared" ref="H262:H268" si="542">G262/$W262</f>
        <v>#DIV/0!</v>
      </c>
      <c r="I262" s="16"/>
      <c r="J262" s="30" t="e">
        <f t="shared" ref="J262:J268" si="543">I262/$W262</f>
        <v>#DIV/0!</v>
      </c>
      <c r="K262" s="16"/>
      <c r="L262" s="30" t="e">
        <f t="shared" ref="L262:L268" si="544">K262/$W262</f>
        <v>#DIV/0!</v>
      </c>
      <c r="M262" s="16"/>
      <c r="N262" s="30" t="e">
        <f t="shared" ref="N262:N268" si="545">M262/$W262</f>
        <v>#DIV/0!</v>
      </c>
      <c r="O262" s="17"/>
      <c r="P262" s="68" t="e">
        <f t="shared" ref="P262:P268" si="546">O262/$W262</f>
        <v>#DIV/0!</v>
      </c>
      <c r="Q262" s="17"/>
      <c r="R262" s="114" t="e">
        <f t="shared" ref="R262:R268" si="547">Q262/$W262</f>
        <v>#DIV/0!</v>
      </c>
      <c r="S262" s="16"/>
      <c r="T262" s="30" t="e">
        <f t="shared" ref="T262:T268" si="548">S262/$W262</f>
        <v>#DIV/0!</v>
      </c>
      <c r="U262" s="17"/>
      <c r="V262" s="51" t="e">
        <f t="shared" ref="V262:V268" si="549">U262/$W262</f>
        <v>#DIV/0!</v>
      </c>
      <c r="W262" s="78">
        <f>E262+G262+I262+K262+M262+O262+Q262+S262+U262</f>
        <v>0</v>
      </c>
      <c r="X262" s="49" t="e">
        <f t="shared" ref="X262:X268" si="550">W262/$D262</f>
        <v>#DIV/0!</v>
      </c>
      <c r="Y262" s="78">
        <f>E262+G262+I262+K262+M262+O262+Q262</f>
        <v>0</v>
      </c>
      <c r="Z262" s="49" t="e">
        <f t="shared" ref="Z262:Z268" si="551">Y262/$W262</f>
        <v>#DIV/0!</v>
      </c>
    </row>
    <row r="263" spans="1:26" ht="18.75" customHeight="1" x14ac:dyDescent="0.35">
      <c r="A263" s="15"/>
      <c r="B263" s="219" t="s">
        <v>81</v>
      </c>
      <c r="C263" s="220"/>
      <c r="D263" s="19"/>
      <c r="E263" s="16"/>
      <c r="F263" s="30" t="e">
        <f t="shared" si="541"/>
        <v>#DIV/0!</v>
      </c>
      <c r="G263" s="16"/>
      <c r="H263" s="30" t="e">
        <f t="shared" si="542"/>
        <v>#DIV/0!</v>
      </c>
      <c r="I263" s="16"/>
      <c r="J263" s="30" t="e">
        <f t="shared" si="543"/>
        <v>#DIV/0!</v>
      </c>
      <c r="K263" s="16"/>
      <c r="L263" s="30" t="e">
        <f t="shared" si="544"/>
        <v>#DIV/0!</v>
      </c>
      <c r="M263" s="16"/>
      <c r="N263" s="30" t="e">
        <f t="shared" si="545"/>
        <v>#DIV/0!</v>
      </c>
      <c r="O263" s="17"/>
      <c r="P263" s="68" t="e">
        <f t="shared" si="546"/>
        <v>#DIV/0!</v>
      </c>
      <c r="Q263" s="17"/>
      <c r="R263" s="114" t="e">
        <f t="shared" si="547"/>
        <v>#DIV/0!</v>
      </c>
      <c r="S263" s="16"/>
      <c r="T263" s="30" t="e">
        <f t="shared" si="548"/>
        <v>#DIV/0!</v>
      </c>
      <c r="U263" s="17"/>
      <c r="V263" s="51" t="e">
        <f t="shared" si="549"/>
        <v>#DIV/0!</v>
      </c>
      <c r="W263" s="78">
        <f t="shared" ref="W263:W268" si="552">E263+G263+I263+K263+M263+O263+Q263+S263+U263</f>
        <v>0</v>
      </c>
      <c r="X263" s="49" t="e">
        <f t="shared" si="550"/>
        <v>#DIV/0!</v>
      </c>
      <c r="Y263" s="78">
        <f t="shared" ref="Y263:Y268" si="553">E263+G263+I263+K263+M263+O263+Q263</f>
        <v>0</v>
      </c>
      <c r="Z263" s="49" t="e">
        <f t="shared" si="551"/>
        <v>#DIV/0!</v>
      </c>
    </row>
    <row r="264" spans="1:26" ht="18.75" customHeight="1" x14ac:dyDescent="0.35">
      <c r="A264" s="15" t="s">
        <v>68</v>
      </c>
      <c r="B264" s="219" t="s">
        <v>2</v>
      </c>
      <c r="C264" s="220"/>
      <c r="D264" s="19"/>
      <c r="E264" s="16"/>
      <c r="F264" s="30" t="e">
        <f t="shared" si="541"/>
        <v>#DIV/0!</v>
      </c>
      <c r="G264" s="16"/>
      <c r="H264" s="30" t="e">
        <f t="shared" si="542"/>
        <v>#DIV/0!</v>
      </c>
      <c r="I264" s="16"/>
      <c r="J264" s="30" t="e">
        <f t="shared" si="543"/>
        <v>#DIV/0!</v>
      </c>
      <c r="K264" s="16"/>
      <c r="L264" s="30" t="e">
        <f t="shared" si="544"/>
        <v>#DIV/0!</v>
      </c>
      <c r="M264" s="16"/>
      <c r="N264" s="30" t="e">
        <f t="shared" si="545"/>
        <v>#DIV/0!</v>
      </c>
      <c r="O264" s="17"/>
      <c r="P264" s="68" t="e">
        <f t="shared" si="546"/>
        <v>#DIV/0!</v>
      </c>
      <c r="Q264" s="17"/>
      <c r="R264" s="114" t="e">
        <f t="shared" si="547"/>
        <v>#DIV/0!</v>
      </c>
      <c r="S264" s="16"/>
      <c r="T264" s="30" t="e">
        <f t="shared" si="548"/>
        <v>#DIV/0!</v>
      </c>
      <c r="U264" s="17"/>
      <c r="V264" s="51" t="e">
        <f t="shared" si="549"/>
        <v>#DIV/0!</v>
      </c>
      <c r="W264" s="78">
        <f t="shared" si="552"/>
        <v>0</v>
      </c>
      <c r="X264" s="49" t="e">
        <f t="shared" si="550"/>
        <v>#DIV/0!</v>
      </c>
      <c r="Y264" s="78">
        <f t="shared" si="553"/>
        <v>0</v>
      </c>
      <c r="Z264" s="49" t="e">
        <f t="shared" si="551"/>
        <v>#DIV/0!</v>
      </c>
    </row>
    <row r="265" spans="1:26" ht="18.75" customHeight="1" x14ac:dyDescent="0.35">
      <c r="A265" s="15" t="s">
        <v>69</v>
      </c>
      <c r="B265" s="219" t="s">
        <v>2</v>
      </c>
      <c r="C265" s="220"/>
      <c r="D265" s="19"/>
      <c r="E265" s="16"/>
      <c r="F265" s="30" t="e">
        <f t="shared" si="541"/>
        <v>#DIV/0!</v>
      </c>
      <c r="G265" s="16"/>
      <c r="H265" s="30" t="e">
        <f t="shared" si="542"/>
        <v>#DIV/0!</v>
      </c>
      <c r="I265" s="16"/>
      <c r="J265" s="30" t="e">
        <f t="shared" si="543"/>
        <v>#DIV/0!</v>
      </c>
      <c r="K265" s="16"/>
      <c r="L265" s="30" t="e">
        <f t="shared" si="544"/>
        <v>#DIV/0!</v>
      </c>
      <c r="M265" s="16"/>
      <c r="N265" s="30" t="e">
        <f t="shared" si="545"/>
        <v>#DIV/0!</v>
      </c>
      <c r="O265" s="17"/>
      <c r="P265" s="68" t="e">
        <f t="shared" si="546"/>
        <v>#DIV/0!</v>
      </c>
      <c r="Q265" s="17"/>
      <c r="R265" s="114" t="e">
        <f t="shared" si="547"/>
        <v>#DIV/0!</v>
      </c>
      <c r="S265" s="16"/>
      <c r="T265" s="30" t="e">
        <f t="shared" si="548"/>
        <v>#DIV/0!</v>
      </c>
      <c r="U265" s="17"/>
      <c r="V265" s="51" t="e">
        <f t="shared" si="549"/>
        <v>#DIV/0!</v>
      </c>
      <c r="W265" s="78">
        <f t="shared" si="552"/>
        <v>0</v>
      </c>
      <c r="X265" s="49" t="e">
        <f t="shared" si="550"/>
        <v>#DIV/0!</v>
      </c>
      <c r="Y265" s="78">
        <f t="shared" si="553"/>
        <v>0</v>
      </c>
      <c r="Z265" s="49" t="e">
        <f t="shared" si="551"/>
        <v>#DIV/0!</v>
      </c>
    </row>
    <row r="266" spans="1:26" ht="18.75" customHeight="1" x14ac:dyDescent="0.35">
      <c r="A266" s="15" t="s">
        <v>70</v>
      </c>
      <c r="B266" s="219" t="s">
        <v>2</v>
      </c>
      <c r="C266" s="220"/>
      <c r="D266" s="19"/>
      <c r="E266" s="16"/>
      <c r="F266" s="30" t="e">
        <f t="shared" si="541"/>
        <v>#DIV/0!</v>
      </c>
      <c r="G266" s="16"/>
      <c r="H266" s="30" t="e">
        <f t="shared" si="542"/>
        <v>#DIV/0!</v>
      </c>
      <c r="I266" s="16"/>
      <c r="J266" s="30" t="e">
        <f t="shared" si="543"/>
        <v>#DIV/0!</v>
      </c>
      <c r="K266" s="16"/>
      <c r="L266" s="30" t="e">
        <f t="shared" si="544"/>
        <v>#DIV/0!</v>
      </c>
      <c r="M266" s="16"/>
      <c r="N266" s="30" t="e">
        <f t="shared" si="545"/>
        <v>#DIV/0!</v>
      </c>
      <c r="O266" s="17"/>
      <c r="P266" s="68" t="e">
        <f t="shared" si="546"/>
        <v>#DIV/0!</v>
      </c>
      <c r="Q266" s="17"/>
      <c r="R266" s="114" t="e">
        <f t="shared" si="547"/>
        <v>#DIV/0!</v>
      </c>
      <c r="S266" s="16"/>
      <c r="T266" s="30" t="e">
        <f t="shared" si="548"/>
        <v>#DIV/0!</v>
      </c>
      <c r="U266" s="17"/>
      <c r="V266" s="51" t="e">
        <f t="shared" si="549"/>
        <v>#DIV/0!</v>
      </c>
      <c r="W266" s="78">
        <f t="shared" si="552"/>
        <v>0</v>
      </c>
      <c r="X266" s="49" t="e">
        <f t="shared" si="550"/>
        <v>#DIV/0!</v>
      </c>
      <c r="Y266" s="78">
        <f t="shared" si="553"/>
        <v>0</v>
      </c>
      <c r="Z266" s="49" t="e">
        <f t="shared" si="551"/>
        <v>#DIV/0!</v>
      </c>
    </row>
    <row r="267" spans="1:26" ht="18.75" customHeight="1" x14ac:dyDescent="0.35">
      <c r="A267" s="15" t="s">
        <v>1</v>
      </c>
      <c r="B267" s="219" t="s">
        <v>2</v>
      </c>
      <c r="C267" s="220"/>
      <c r="D267" s="19"/>
      <c r="E267" s="16"/>
      <c r="F267" s="30" t="e">
        <f t="shared" si="541"/>
        <v>#DIV/0!</v>
      </c>
      <c r="G267" s="16"/>
      <c r="H267" s="30" t="e">
        <f t="shared" si="542"/>
        <v>#DIV/0!</v>
      </c>
      <c r="I267" s="16"/>
      <c r="J267" s="30" t="e">
        <f t="shared" si="543"/>
        <v>#DIV/0!</v>
      </c>
      <c r="K267" s="16"/>
      <c r="L267" s="30" t="e">
        <f t="shared" si="544"/>
        <v>#DIV/0!</v>
      </c>
      <c r="M267" s="16"/>
      <c r="N267" s="30" t="e">
        <f t="shared" si="545"/>
        <v>#DIV/0!</v>
      </c>
      <c r="O267" s="17"/>
      <c r="P267" s="68" t="e">
        <f t="shared" si="546"/>
        <v>#DIV/0!</v>
      </c>
      <c r="Q267" s="17"/>
      <c r="R267" s="114" t="e">
        <f t="shared" si="547"/>
        <v>#DIV/0!</v>
      </c>
      <c r="S267" s="16"/>
      <c r="T267" s="30" t="e">
        <f t="shared" si="548"/>
        <v>#DIV/0!</v>
      </c>
      <c r="U267" s="17"/>
      <c r="V267" s="51" t="e">
        <f t="shared" si="549"/>
        <v>#DIV/0!</v>
      </c>
      <c r="W267" s="78">
        <f t="shared" si="552"/>
        <v>0</v>
      </c>
      <c r="X267" s="49" t="e">
        <f t="shared" si="550"/>
        <v>#DIV/0!</v>
      </c>
      <c r="Y267" s="78">
        <f t="shared" si="553"/>
        <v>0</v>
      </c>
      <c r="Z267" s="49" t="e">
        <f t="shared" si="551"/>
        <v>#DIV/0!</v>
      </c>
    </row>
    <row r="268" spans="1:26" ht="18.75" customHeight="1" x14ac:dyDescent="0.35">
      <c r="A268" s="15" t="s">
        <v>71</v>
      </c>
      <c r="B268" s="219" t="s">
        <v>2</v>
      </c>
      <c r="C268" s="220"/>
      <c r="D268" s="19"/>
      <c r="E268" s="16"/>
      <c r="F268" s="30" t="e">
        <f t="shared" si="541"/>
        <v>#DIV/0!</v>
      </c>
      <c r="G268" s="16"/>
      <c r="H268" s="30" t="e">
        <f t="shared" si="542"/>
        <v>#DIV/0!</v>
      </c>
      <c r="I268" s="16"/>
      <c r="J268" s="30" t="e">
        <f t="shared" si="543"/>
        <v>#DIV/0!</v>
      </c>
      <c r="K268" s="16"/>
      <c r="L268" s="30" t="e">
        <f t="shared" si="544"/>
        <v>#DIV/0!</v>
      </c>
      <c r="M268" s="16"/>
      <c r="N268" s="30" t="e">
        <f t="shared" si="545"/>
        <v>#DIV/0!</v>
      </c>
      <c r="O268" s="17"/>
      <c r="P268" s="68" t="e">
        <f t="shared" si="546"/>
        <v>#DIV/0!</v>
      </c>
      <c r="Q268" s="17"/>
      <c r="R268" s="114" t="e">
        <f t="shared" si="547"/>
        <v>#DIV/0!</v>
      </c>
      <c r="S268" s="16"/>
      <c r="T268" s="30" t="e">
        <f t="shared" si="548"/>
        <v>#DIV/0!</v>
      </c>
      <c r="U268" s="17"/>
      <c r="V268" s="51" t="e">
        <f t="shared" si="549"/>
        <v>#DIV/0!</v>
      </c>
      <c r="W268" s="78">
        <f t="shared" si="552"/>
        <v>0</v>
      </c>
      <c r="X268" s="49" t="e">
        <f t="shared" si="550"/>
        <v>#DIV/0!</v>
      </c>
      <c r="Y268" s="78">
        <f t="shared" si="553"/>
        <v>0</v>
      </c>
      <c r="Z268" s="49" t="e">
        <f t="shared" si="551"/>
        <v>#DIV/0!</v>
      </c>
    </row>
    <row r="269" spans="1:26" ht="18.75" customHeight="1" thickBot="1" x14ac:dyDescent="0.4">
      <c r="A269" s="240" t="s">
        <v>72</v>
      </c>
      <c r="B269" s="241"/>
      <c r="C269" s="242"/>
      <c r="D269" s="18">
        <f>D232+D235+D238+D241+D244+D247+D250+D253+D261</f>
        <v>0</v>
      </c>
      <c r="E269" s="101">
        <f>E232+E235+E238+E241+E244+E247+E250+E253+E261</f>
        <v>0</v>
      </c>
      <c r="F269" s="100" t="e">
        <f>E269/$W269</f>
        <v>#DIV/0!</v>
      </c>
      <c r="G269" s="103">
        <f>G232+G235+G238+G241+G244+G247+G250+G253+G261</f>
        <v>0</v>
      </c>
      <c r="H269" s="102" t="e">
        <f>G269/$W269</f>
        <v>#DIV/0!</v>
      </c>
      <c r="I269" s="105">
        <f>I232+I235+I238+I241+I244+I247+I250+I253+I261</f>
        <v>0</v>
      </c>
      <c r="J269" s="104" t="e">
        <f>I269/$W269</f>
        <v>#DIV/0!</v>
      </c>
      <c r="K269" s="101">
        <f>K232+K235+K238+K241+K244+K247+K250+K253+K261</f>
        <v>0</v>
      </c>
      <c r="L269" s="13" t="e">
        <f>K269/$W269</f>
        <v>#DIV/0!</v>
      </c>
      <c r="M269" s="101">
        <f>M232+M235+M238+M241+M244+M247+M250+M253+M261</f>
        <v>0</v>
      </c>
      <c r="N269" s="13" t="e">
        <f>M269/$W269</f>
        <v>#DIV/0!</v>
      </c>
      <c r="O269" s="105">
        <f>O232+O235+O238+O241+O244+O247+O250+O253+O261</f>
        <v>0</v>
      </c>
      <c r="P269" s="26" t="e">
        <f>O269/$W269</f>
        <v>#DIV/0!</v>
      </c>
      <c r="Q269" s="121">
        <f>Q232+Q235+Q238+Q241+Q244+Q247+Q250+Q253+Q261</f>
        <v>0</v>
      </c>
      <c r="R269" s="116" t="e">
        <f t="shared" si="394"/>
        <v>#DIV/0!</v>
      </c>
      <c r="S269" s="106">
        <f>S232+S235+S238+S241+S244+S247+S250+S253+S261</f>
        <v>0</v>
      </c>
      <c r="T269" s="72" t="e">
        <f>S269/$W269</f>
        <v>#DIV/0!</v>
      </c>
      <c r="U269" s="108">
        <f>U232+U235+U238+U241+U244+U247+U250+U253+U261</f>
        <v>0</v>
      </c>
      <c r="V269" s="107" t="e">
        <f>U269/$W269</f>
        <v>#DIV/0!</v>
      </c>
      <c r="W269" s="191">
        <f>W232+W235+W238+W241+W244+W247+W250+W253+W261</f>
        <v>0</v>
      </c>
      <c r="X269" s="98" t="e">
        <f>W269/$D269</f>
        <v>#DIV/0!</v>
      </c>
      <c r="Y269" s="191">
        <f>Y232+Y235+Y238+Y241+Y244+Y247+Y250+Y253+Y261</f>
        <v>0</v>
      </c>
      <c r="Z269" s="192" t="e">
        <f>Y269/$W269</f>
        <v>#DIV/0!</v>
      </c>
    </row>
    <row r="270" spans="1:26" ht="18.75" customHeight="1" thickBot="1" x14ac:dyDescent="0.4">
      <c r="A270" s="243" t="s">
        <v>4</v>
      </c>
      <c r="B270" s="244"/>
      <c r="C270" s="245"/>
      <c r="D270" s="52">
        <f t="shared" ref="D270:Z270" si="554">D269-D230</f>
        <v>0</v>
      </c>
      <c r="E270" s="53">
        <f t="shared" si="554"/>
        <v>0</v>
      </c>
      <c r="F270" s="62" t="e">
        <f t="shared" si="554"/>
        <v>#DIV/0!</v>
      </c>
      <c r="G270" s="54">
        <f t="shared" si="554"/>
        <v>0</v>
      </c>
      <c r="H270" s="65" t="e">
        <f t="shared" si="554"/>
        <v>#DIV/0!</v>
      </c>
      <c r="I270" s="55">
        <f t="shared" si="554"/>
        <v>0</v>
      </c>
      <c r="J270" s="69" t="e">
        <f t="shared" si="554"/>
        <v>#DIV/0!</v>
      </c>
      <c r="K270" s="53">
        <f t="shared" si="554"/>
        <v>0</v>
      </c>
      <c r="L270" s="62" t="e">
        <f t="shared" si="554"/>
        <v>#DIV/0!</v>
      </c>
      <c r="M270" s="53">
        <f t="shared" si="554"/>
        <v>0</v>
      </c>
      <c r="N270" s="62" t="e">
        <f t="shared" si="554"/>
        <v>#DIV/0!</v>
      </c>
      <c r="O270" s="55">
        <f t="shared" si="554"/>
        <v>0</v>
      </c>
      <c r="P270" s="69" t="e">
        <f t="shared" si="554"/>
        <v>#DIV/0!</v>
      </c>
      <c r="Q270" s="119">
        <f t="shared" si="554"/>
        <v>0</v>
      </c>
      <c r="R270" s="120" t="e">
        <f t="shared" si="554"/>
        <v>#DIV/0!</v>
      </c>
      <c r="S270" s="189">
        <f t="shared" si="554"/>
        <v>0</v>
      </c>
      <c r="T270" s="190" t="e">
        <f t="shared" si="554"/>
        <v>#DIV/0!</v>
      </c>
      <c r="U270" s="56">
        <f t="shared" si="554"/>
        <v>0</v>
      </c>
      <c r="V270" s="57" t="e">
        <f t="shared" si="554"/>
        <v>#DIV/0!</v>
      </c>
      <c r="W270" s="80">
        <f t="shared" si="554"/>
        <v>0</v>
      </c>
      <c r="X270" s="58" t="e">
        <f t="shared" si="554"/>
        <v>#DIV/0!</v>
      </c>
      <c r="Y270" s="80">
        <f t="shared" si="554"/>
        <v>0</v>
      </c>
      <c r="Z270" s="58" t="e">
        <f t="shared" si="554"/>
        <v>#DIV/0!</v>
      </c>
    </row>
    <row r="272" spans="1:26" ht="18.75" customHeight="1" x14ac:dyDescent="0.35">
      <c r="D272" s="9"/>
      <c r="E272" s="9"/>
      <c r="F272" s="63"/>
      <c r="G272" s="9"/>
      <c r="H272" s="63"/>
      <c r="I272" s="9"/>
      <c r="J272" s="63"/>
      <c r="K272" s="9"/>
      <c r="L272" s="63"/>
      <c r="M272" s="9"/>
      <c r="N272" s="63"/>
      <c r="O272" s="9"/>
      <c r="P272" s="63"/>
      <c r="Q272" s="9"/>
      <c r="R272" s="63"/>
    </row>
    <row r="273" spans="6:18" s="9" customFormat="1" ht="18.75" customHeight="1" x14ac:dyDescent="0.35">
      <c r="F273" s="63"/>
      <c r="H273" s="63"/>
      <c r="J273" s="63"/>
      <c r="L273" s="63"/>
      <c r="N273" s="63"/>
      <c r="P273" s="63"/>
      <c r="R273" s="63"/>
    </row>
    <row r="274" spans="6:18" s="9" customFormat="1" ht="18.75" customHeight="1" x14ac:dyDescent="0.35">
      <c r="F274" s="63"/>
      <c r="H274" s="63"/>
      <c r="J274" s="63"/>
      <c r="L274" s="63"/>
      <c r="N274" s="63"/>
      <c r="P274" s="63"/>
      <c r="R274" s="63"/>
    </row>
    <row r="275" spans="6:18" s="9" customFormat="1" ht="18.75" customHeight="1" x14ac:dyDescent="0.35">
      <c r="F275" s="63"/>
      <c r="H275" s="63"/>
      <c r="J275" s="63"/>
      <c r="L275" s="63"/>
      <c r="N275" s="63"/>
      <c r="P275" s="63"/>
      <c r="R275" s="63"/>
    </row>
    <row r="276" spans="6:18" s="9" customFormat="1" ht="18.75" customHeight="1" x14ac:dyDescent="0.35">
      <c r="F276" s="63"/>
      <c r="H276" s="63"/>
      <c r="J276" s="63"/>
      <c r="L276" s="63"/>
      <c r="N276" s="63"/>
      <c r="P276" s="63"/>
      <c r="R276" s="63"/>
    </row>
    <row r="277" spans="6:18" s="9" customFormat="1" ht="18.75" customHeight="1" x14ac:dyDescent="0.35">
      <c r="F277" s="63"/>
      <c r="H277" s="63"/>
      <c r="J277" s="63"/>
      <c r="L277" s="63"/>
      <c r="N277" s="63"/>
      <c r="P277" s="63"/>
      <c r="R277" s="63"/>
    </row>
  </sheetData>
  <dataConsolidate>
    <dataRefs count="1">
      <dataRef ref="D9:D14" sheet="All RWB Funds Template"/>
    </dataRefs>
  </dataConsolidate>
  <mergeCells count="262">
    <mergeCell ref="B264:C264"/>
    <mergeCell ref="B265:C265"/>
    <mergeCell ref="B268:C268"/>
    <mergeCell ref="A269:C269"/>
    <mergeCell ref="A270:C270"/>
    <mergeCell ref="B251:C251"/>
    <mergeCell ref="B252:C252"/>
    <mergeCell ref="A253:C253"/>
    <mergeCell ref="B266:C266"/>
    <mergeCell ref="B267:C267"/>
    <mergeCell ref="B262:C262"/>
    <mergeCell ref="B263:C263"/>
    <mergeCell ref="B246:C246"/>
    <mergeCell ref="A247:C247"/>
    <mergeCell ref="B248:C248"/>
    <mergeCell ref="B249:C249"/>
    <mergeCell ref="A250:C250"/>
    <mergeCell ref="A261:C261"/>
    <mergeCell ref="B254:C254"/>
    <mergeCell ref="B255:C255"/>
    <mergeCell ref="B256:C256"/>
    <mergeCell ref="B257:C257"/>
    <mergeCell ref="B258:C258"/>
    <mergeCell ref="B259:C259"/>
    <mergeCell ref="B260:C260"/>
    <mergeCell ref="A235:C235"/>
    <mergeCell ref="A230:C230"/>
    <mergeCell ref="A241:C241"/>
    <mergeCell ref="B242:C242"/>
    <mergeCell ref="B243:C243"/>
    <mergeCell ref="A244:C244"/>
    <mergeCell ref="B245:C245"/>
    <mergeCell ref="B236:C236"/>
    <mergeCell ref="B237:C237"/>
    <mergeCell ref="A238:C238"/>
    <mergeCell ref="B239:C239"/>
    <mergeCell ref="B240:C240"/>
    <mergeCell ref="B225:C225"/>
    <mergeCell ref="B226:C226"/>
    <mergeCell ref="B227:C227"/>
    <mergeCell ref="B228:C228"/>
    <mergeCell ref="B229:C229"/>
    <mergeCell ref="A231:C231"/>
    <mergeCell ref="A232:C232"/>
    <mergeCell ref="B233:C233"/>
    <mergeCell ref="B234:C234"/>
    <mergeCell ref="A222:C222"/>
    <mergeCell ref="A214:C214"/>
    <mergeCell ref="B217:C217"/>
    <mergeCell ref="B218:C218"/>
    <mergeCell ref="B219:C219"/>
    <mergeCell ref="B220:C220"/>
    <mergeCell ref="B221:C221"/>
    <mergeCell ref="B223:C223"/>
    <mergeCell ref="B224:C224"/>
    <mergeCell ref="B192:C192"/>
    <mergeCell ref="B193:C193"/>
    <mergeCell ref="B194:C194"/>
    <mergeCell ref="B195:C195"/>
    <mergeCell ref="B196:C196"/>
    <mergeCell ref="B197:C197"/>
    <mergeCell ref="A206:C206"/>
    <mergeCell ref="A198:C198"/>
    <mergeCell ref="B199:C199"/>
    <mergeCell ref="B200:C200"/>
    <mergeCell ref="B201:C201"/>
    <mergeCell ref="B202:C202"/>
    <mergeCell ref="B203:C203"/>
    <mergeCell ref="B204:C204"/>
    <mergeCell ref="B205:C205"/>
    <mergeCell ref="B183:C183"/>
    <mergeCell ref="B184:C184"/>
    <mergeCell ref="B185:C185"/>
    <mergeCell ref="B186:C186"/>
    <mergeCell ref="B187:C187"/>
    <mergeCell ref="B188:C188"/>
    <mergeCell ref="B189:C189"/>
    <mergeCell ref="A190:C190"/>
    <mergeCell ref="B191:C191"/>
    <mergeCell ref="B168:C168"/>
    <mergeCell ref="B169:C169"/>
    <mergeCell ref="B170:C170"/>
    <mergeCell ref="B171:C171"/>
    <mergeCell ref="B172:C172"/>
    <mergeCell ref="B173:C173"/>
    <mergeCell ref="A182:C182"/>
    <mergeCell ref="A174:C174"/>
    <mergeCell ref="B175:C175"/>
    <mergeCell ref="B176:C176"/>
    <mergeCell ref="B177:C177"/>
    <mergeCell ref="B178:C178"/>
    <mergeCell ref="B179:C179"/>
    <mergeCell ref="B180:C180"/>
    <mergeCell ref="B181:C181"/>
    <mergeCell ref="B159:C159"/>
    <mergeCell ref="B160:C160"/>
    <mergeCell ref="B161:C161"/>
    <mergeCell ref="B162:C162"/>
    <mergeCell ref="B163:C163"/>
    <mergeCell ref="B164:C164"/>
    <mergeCell ref="B165:C165"/>
    <mergeCell ref="A166:C166"/>
    <mergeCell ref="B167:C167"/>
    <mergeCell ref="B144:C144"/>
    <mergeCell ref="B145:C145"/>
    <mergeCell ref="B146:C146"/>
    <mergeCell ref="B147:C147"/>
    <mergeCell ref="B148:C148"/>
    <mergeCell ref="B149:C149"/>
    <mergeCell ref="A158:C158"/>
    <mergeCell ref="A150:C150"/>
    <mergeCell ref="B151:C151"/>
    <mergeCell ref="B152:C152"/>
    <mergeCell ref="B153:C153"/>
    <mergeCell ref="B154:C154"/>
    <mergeCell ref="B155:C155"/>
    <mergeCell ref="B156:C156"/>
    <mergeCell ref="B157:C157"/>
    <mergeCell ref="B112:C112"/>
    <mergeCell ref="B113:C113"/>
    <mergeCell ref="B114:C114"/>
    <mergeCell ref="B115:C115"/>
    <mergeCell ref="B116:C116"/>
    <mergeCell ref="B117:C117"/>
    <mergeCell ref="A126:C126"/>
    <mergeCell ref="A118:C118"/>
    <mergeCell ref="B119:C119"/>
    <mergeCell ref="B120:C120"/>
    <mergeCell ref="B121:C121"/>
    <mergeCell ref="B122:C122"/>
    <mergeCell ref="B123:C123"/>
    <mergeCell ref="B124:C124"/>
    <mergeCell ref="B125:C125"/>
    <mergeCell ref="B103:C103"/>
    <mergeCell ref="B104:C104"/>
    <mergeCell ref="B105:C105"/>
    <mergeCell ref="B106:C106"/>
    <mergeCell ref="B107:C107"/>
    <mergeCell ref="B108:C108"/>
    <mergeCell ref="B109:C109"/>
    <mergeCell ref="A110:C110"/>
    <mergeCell ref="B111:C111"/>
    <mergeCell ref="A102:C102"/>
    <mergeCell ref="A94:C94"/>
    <mergeCell ref="B95:C95"/>
    <mergeCell ref="B96:C96"/>
    <mergeCell ref="B97:C97"/>
    <mergeCell ref="B98:C98"/>
    <mergeCell ref="B99:C99"/>
    <mergeCell ref="B100:C100"/>
    <mergeCell ref="B101:C101"/>
    <mergeCell ref="B85:C85"/>
    <mergeCell ref="A86:C86"/>
    <mergeCell ref="B87:C87"/>
    <mergeCell ref="B88:C88"/>
    <mergeCell ref="B89:C89"/>
    <mergeCell ref="B90:C90"/>
    <mergeCell ref="B91:C91"/>
    <mergeCell ref="B92:C92"/>
    <mergeCell ref="B93:C93"/>
    <mergeCell ref="B75:C75"/>
    <mergeCell ref="B76:C76"/>
    <mergeCell ref="B77:C77"/>
    <mergeCell ref="B79:C79"/>
    <mergeCell ref="B80:C80"/>
    <mergeCell ref="B81:C81"/>
    <mergeCell ref="B82:C82"/>
    <mergeCell ref="B83:C83"/>
    <mergeCell ref="B84:C84"/>
    <mergeCell ref="A1:K1"/>
    <mergeCell ref="B14:C14"/>
    <mergeCell ref="B16:C16"/>
    <mergeCell ref="B17:C17"/>
    <mergeCell ref="B18:C18"/>
    <mergeCell ref="B19:C19"/>
    <mergeCell ref="B20:C20"/>
    <mergeCell ref="A12:C12"/>
    <mergeCell ref="A13:C13"/>
    <mergeCell ref="B15:C15"/>
    <mergeCell ref="A2:K2"/>
    <mergeCell ref="A3:K3"/>
    <mergeCell ref="A37:C37"/>
    <mergeCell ref="B46:C46"/>
    <mergeCell ref="B47:C47"/>
    <mergeCell ref="A21:C21"/>
    <mergeCell ref="A29:C29"/>
    <mergeCell ref="B22:C22"/>
    <mergeCell ref="B23:C23"/>
    <mergeCell ref="B24:C24"/>
    <mergeCell ref="B25:C25"/>
    <mergeCell ref="B26:C26"/>
    <mergeCell ref="B27:C27"/>
    <mergeCell ref="B28:C28"/>
    <mergeCell ref="B30:C30"/>
    <mergeCell ref="B31:C31"/>
    <mergeCell ref="B32:C32"/>
    <mergeCell ref="B33:C33"/>
    <mergeCell ref="B34:C34"/>
    <mergeCell ref="B35:C35"/>
    <mergeCell ref="B36:C36"/>
    <mergeCell ref="B38:C38"/>
    <mergeCell ref="B39:C39"/>
    <mergeCell ref="B40:C40"/>
    <mergeCell ref="B41:C41"/>
    <mergeCell ref="B42:C42"/>
    <mergeCell ref="B43:C43"/>
    <mergeCell ref="B44:C44"/>
    <mergeCell ref="B51:C51"/>
    <mergeCell ref="B52:C52"/>
    <mergeCell ref="B55:C55"/>
    <mergeCell ref="B48:C48"/>
    <mergeCell ref="B49:C49"/>
    <mergeCell ref="B50:C50"/>
    <mergeCell ref="A45:C45"/>
    <mergeCell ref="B56:C56"/>
    <mergeCell ref="B57:C57"/>
    <mergeCell ref="A54:C54"/>
    <mergeCell ref="B53:C53"/>
    <mergeCell ref="B127:C127"/>
    <mergeCell ref="B128:C128"/>
    <mergeCell ref="B58:C58"/>
    <mergeCell ref="B59:C59"/>
    <mergeCell ref="B60:C60"/>
    <mergeCell ref="B61:C61"/>
    <mergeCell ref="A62:C62"/>
    <mergeCell ref="B63:C63"/>
    <mergeCell ref="B64:C64"/>
    <mergeCell ref="B65:C65"/>
    <mergeCell ref="B66:C66"/>
    <mergeCell ref="B67:C67"/>
    <mergeCell ref="B68:C68"/>
    <mergeCell ref="B69:C69"/>
    <mergeCell ref="A78:C78"/>
    <mergeCell ref="A70:C70"/>
    <mergeCell ref="B71:C71"/>
    <mergeCell ref="B72:C72"/>
    <mergeCell ref="B73:C73"/>
    <mergeCell ref="B74:C74"/>
    <mergeCell ref="B208:C208"/>
    <mergeCell ref="B209:C209"/>
    <mergeCell ref="B210:C210"/>
    <mergeCell ref="B211:C211"/>
    <mergeCell ref="B212:C212"/>
    <mergeCell ref="B213:C213"/>
    <mergeCell ref="B215:C215"/>
    <mergeCell ref="B216:C216"/>
    <mergeCell ref="B129:C129"/>
    <mergeCell ref="B130:C130"/>
    <mergeCell ref="B131:C131"/>
    <mergeCell ref="B132:C132"/>
    <mergeCell ref="B133:C133"/>
    <mergeCell ref="B135:C135"/>
    <mergeCell ref="B136:C136"/>
    <mergeCell ref="A134:C134"/>
    <mergeCell ref="B207:C207"/>
    <mergeCell ref="B137:C137"/>
    <mergeCell ref="B138:C138"/>
    <mergeCell ref="B139:C139"/>
    <mergeCell ref="B140:C140"/>
    <mergeCell ref="B141:C141"/>
    <mergeCell ref="A142:C142"/>
    <mergeCell ref="B143:C143"/>
  </mergeCells>
  <conditionalFormatting sqref="F8 H8 J8 L8">
    <cfRule type="cellIs" dxfId="6" priority="59" operator="greaterThan">
      <formula>5%</formula>
    </cfRule>
  </conditionalFormatting>
  <conditionalFormatting sqref="F7 H7 J7 L7 N7 P7">
    <cfRule type="cellIs" dxfId="5" priority="57" operator="greaterThan">
      <formula>10%</formula>
    </cfRule>
  </conditionalFormatting>
  <conditionalFormatting sqref="F9 H9 J9 L9">
    <cfRule type="cellIs" dxfId="4" priority="56" operator="lessThan">
      <formula>75%</formula>
    </cfRule>
  </conditionalFormatting>
  <conditionalFormatting sqref="F10 H10 J10 L10">
    <cfRule type="cellIs" dxfId="3" priority="55" operator="greaterThan">
      <formula>25%</formula>
    </cfRule>
  </conditionalFormatting>
  <conditionalFormatting sqref="F6 H6 J6 L6 N6 N10 P6 R6 R9 X13:X230 X232:X269">
    <cfRule type="cellIs" dxfId="2" priority="54" operator="notEqual">
      <formula>100%</formula>
    </cfRule>
  </conditionalFormatting>
  <conditionalFormatting sqref="D270:Z270">
    <cfRule type="cellIs" dxfId="1" priority="25" operator="notEqual">
      <formula>0</formula>
    </cfRule>
  </conditionalFormatting>
  <conditionalFormatting sqref="Z13:Z230 Z232:Z269">
    <cfRule type="cellIs" dxfId="0" priority="53" operator="lessThanOrEqual">
      <formula>100%</formula>
    </cfRule>
  </conditionalFormatting>
  <dataValidations count="1">
    <dataValidation operator="lessThanOrEqual" allowBlank="1" showInputMessage="1" showErrorMessage="1" sqref="E5:R5 E231:X231 E12:X12" xr:uid="{00000000-0002-0000-0200-000000000000}"/>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RWB Funds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Khan, Sumaiya N.</cp:lastModifiedBy>
  <cp:lastPrinted>2020-03-25T21:47:31Z</cp:lastPrinted>
  <dcterms:created xsi:type="dcterms:W3CDTF">2019-07-05T14:48:18Z</dcterms:created>
  <dcterms:modified xsi:type="dcterms:W3CDTF">2020-04-01T20:37:44Z</dcterms:modified>
</cp:coreProperties>
</file>